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0" i="1" l="1"/>
  <c r="L50" i="1"/>
  <c r="L42" i="1" l="1"/>
  <c r="L41" i="1"/>
  <c r="L31" i="1"/>
  <c r="L200" i="1" l="1"/>
  <c r="L189" i="1"/>
  <c r="L179" i="1" l="1"/>
  <c r="L168" i="1"/>
  <c r="L158" i="1" l="1"/>
  <c r="L147" i="1"/>
  <c r="L138" i="1" l="1"/>
  <c r="L127" i="1"/>
  <c r="L118" i="1" l="1"/>
  <c r="L107" i="1"/>
  <c r="L98" i="1" l="1"/>
  <c r="L88" i="1"/>
  <c r="L79" i="1"/>
  <c r="L69" i="1"/>
  <c r="L13" i="1" l="1"/>
  <c r="L201" i="1" l="1"/>
  <c r="L180" i="1"/>
  <c r="L119" i="1"/>
  <c r="L99" i="1"/>
  <c r="L80" i="1"/>
  <c r="L61" i="1"/>
  <c r="L22" i="1"/>
  <c r="A108" i="1"/>
  <c r="B201" i="1"/>
  <c r="A201" i="1"/>
  <c r="J200" i="1"/>
  <c r="I200" i="1"/>
  <c r="H200" i="1"/>
  <c r="G200" i="1"/>
  <c r="F200" i="1"/>
  <c r="B190" i="1"/>
  <c r="A190" i="1"/>
  <c r="J189" i="1"/>
  <c r="I189" i="1"/>
  <c r="H189" i="1"/>
  <c r="G189" i="1"/>
  <c r="F189" i="1"/>
  <c r="B180" i="1"/>
  <c r="A180" i="1"/>
  <c r="J179" i="1"/>
  <c r="I179" i="1"/>
  <c r="H179" i="1"/>
  <c r="G179" i="1"/>
  <c r="F179" i="1"/>
  <c r="B169" i="1"/>
  <c r="A169" i="1"/>
  <c r="J168" i="1"/>
  <c r="I168" i="1"/>
  <c r="H168" i="1"/>
  <c r="G168" i="1"/>
  <c r="F168" i="1"/>
  <c r="B159" i="1"/>
  <c r="A159" i="1"/>
  <c r="J158" i="1"/>
  <c r="I158" i="1"/>
  <c r="H158" i="1"/>
  <c r="G158" i="1"/>
  <c r="F158" i="1"/>
  <c r="B148" i="1"/>
  <c r="A148" i="1"/>
  <c r="J147" i="1"/>
  <c r="I147" i="1"/>
  <c r="H147" i="1"/>
  <c r="G147" i="1"/>
  <c r="F147" i="1"/>
  <c r="B139" i="1"/>
  <c r="A139" i="1"/>
  <c r="J138" i="1"/>
  <c r="I138" i="1"/>
  <c r="H138" i="1"/>
  <c r="G138" i="1"/>
  <c r="F138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8" i="1"/>
  <c r="J107" i="1"/>
  <c r="I107" i="1"/>
  <c r="H107" i="1"/>
  <c r="G107" i="1"/>
  <c r="F107" i="1"/>
  <c r="B99" i="1"/>
  <c r="A99" i="1"/>
  <c r="J98" i="1"/>
  <c r="I98" i="1"/>
  <c r="H98" i="1"/>
  <c r="G98" i="1"/>
  <c r="F98" i="1"/>
  <c r="B89" i="1"/>
  <c r="A89" i="1"/>
  <c r="J88" i="1"/>
  <c r="I88" i="1"/>
  <c r="H88" i="1"/>
  <c r="G88" i="1"/>
  <c r="F88" i="1"/>
  <c r="B80" i="1"/>
  <c r="A80" i="1"/>
  <c r="J79" i="1"/>
  <c r="I79" i="1"/>
  <c r="H79" i="1"/>
  <c r="G79" i="1"/>
  <c r="F79" i="1"/>
  <c r="B70" i="1"/>
  <c r="A70" i="1"/>
  <c r="J69" i="1"/>
  <c r="I69" i="1"/>
  <c r="H69" i="1"/>
  <c r="G69" i="1"/>
  <c r="F69" i="1"/>
  <c r="B61" i="1"/>
  <c r="A61" i="1"/>
  <c r="J60" i="1"/>
  <c r="I60" i="1"/>
  <c r="H60" i="1"/>
  <c r="G60" i="1"/>
  <c r="F60" i="1"/>
  <c r="B51" i="1"/>
  <c r="A51" i="1"/>
  <c r="J50" i="1"/>
  <c r="J61" i="1" s="1"/>
  <c r="I50" i="1"/>
  <c r="H50" i="1"/>
  <c r="G50" i="1"/>
  <c r="F50" i="1"/>
  <c r="F61" i="1" s="1"/>
  <c r="B42" i="1"/>
  <c r="A42" i="1"/>
  <c r="J41" i="1"/>
  <c r="I41" i="1"/>
  <c r="H41" i="1"/>
  <c r="G41" i="1"/>
  <c r="F41" i="1"/>
  <c r="B32" i="1"/>
  <c r="A32" i="1"/>
  <c r="J31" i="1"/>
  <c r="I31" i="1"/>
  <c r="H31" i="1"/>
  <c r="G31" i="1"/>
  <c r="F31" i="1"/>
  <c r="B23" i="1"/>
  <c r="A23" i="1"/>
  <c r="B14" i="1"/>
  <c r="A14" i="1"/>
  <c r="G22" i="1"/>
  <c r="H22" i="1"/>
  <c r="I22" i="1"/>
  <c r="J22" i="1"/>
  <c r="F22" i="1"/>
  <c r="G13" i="1"/>
  <c r="H13" i="1"/>
  <c r="I13" i="1"/>
  <c r="J13" i="1"/>
  <c r="F13" i="1"/>
  <c r="L159" i="1" l="1"/>
  <c r="L139" i="1"/>
  <c r="H99" i="1"/>
  <c r="L23" i="1"/>
  <c r="G201" i="1"/>
  <c r="J201" i="1"/>
  <c r="I201" i="1"/>
  <c r="H201" i="1"/>
  <c r="I180" i="1"/>
  <c r="J180" i="1"/>
  <c r="H180" i="1"/>
  <c r="G180" i="1"/>
  <c r="G159" i="1"/>
  <c r="J159" i="1"/>
  <c r="I159" i="1"/>
  <c r="H159" i="1"/>
  <c r="J139" i="1"/>
  <c r="I139" i="1"/>
  <c r="H139" i="1"/>
  <c r="G139" i="1"/>
  <c r="J119" i="1"/>
  <c r="I119" i="1"/>
  <c r="G119" i="1"/>
  <c r="H119" i="1"/>
  <c r="J99" i="1"/>
  <c r="I99" i="1"/>
  <c r="G99" i="1"/>
  <c r="F99" i="1"/>
  <c r="J80" i="1"/>
  <c r="F80" i="1"/>
  <c r="I80" i="1"/>
  <c r="H80" i="1"/>
  <c r="G80" i="1"/>
  <c r="I61" i="1"/>
  <c r="H61" i="1"/>
  <c r="G61" i="1"/>
  <c r="F42" i="1"/>
  <c r="J42" i="1"/>
  <c r="I42" i="1"/>
  <c r="H42" i="1"/>
  <c r="G42" i="1"/>
  <c r="F119" i="1"/>
  <c r="F139" i="1"/>
  <c r="F159" i="1"/>
  <c r="F180" i="1"/>
  <c r="F201" i="1"/>
  <c r="I23" i="1"/>
  <c r="F23" i="1"/>
  <c r="J23" i="1"/>
  <c r="H23" i="1"/>
  <c r="G23" i="1"/>
  <c r="F202" i="1" l="1"/>
  <c r="J202" i="1"/>
  <c r="I202" i="1"/>
  <c r="H202" i="1"/>
  <c r="G202" i="1"/>
</calcChain>
</file>

<file path=xl/sharedStrings.xml><?xml version="1.0" encoding="utf-8"?>
<sst xmlns="http://schemas.openxmlformats.org/spreadsheetml/2006/main" count="552" uniqueCount="181">
  <si>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</si>
  <si>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</si>
  <si>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</si>
  <si>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</si>
  <si>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</si>
  <si>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</si>
  <si>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</si>
  <si>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</si>
  <si>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</si>
  <si>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</si>
  <si>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</si>
  <si>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</si>
  <si>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</si>
  <si>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</si>
  <si>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</si>
  <si>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</si>
  <si>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</si>
  <si>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</si>
  <si>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</si>
  <si>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</si>
  <si>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</si>
  <si>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</si>
  <si>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</si>
  <si>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</si>
  <si>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</si>
  <si>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</si>
  <si>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</si>
  <si>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</si>
  <si>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</si>
  <si>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</si>
  <si>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</si>
  <si>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</si>
  <si>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</si>
  <si>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</si>
  <si>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</si>
  <si>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</si>
  <si>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</si>
  <si>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</si>
  <si>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</si>
  <si>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С(К)Ш № 107</t>
  </si>
  <si>
    <t>Директор</t>
  </si>
  <si>
    <t>Ефремова С.Е.</t>
  </si>
  <si>
    <t>54-27к</t>
  </si>
  <si>
    <t>54-1з</t>
  </si>
  <si>
    <t>гор. напиток</t>
  </si>
  <si>
    <t>53-19з</t>
  </si>
  <si>
    <t>Кофейный напиток с молоком</t>
  </si>
  <si>
    <t>54-23гн</t>
  </si>
  <si>
    <t>Сок яблочный</t>
  </si>
  <si>
    <t>пром</t>
  </si>
  <si>
    <t>Хлеб пшеничный</t>
  </si>
  <si>
    <t>Салат картофельный с солеными огурцами и зеленым горошком</t>
  </si>
  <si>
    <t>Суп картофельный с макаронными изделиями</t>
  </si>
  <si>
    <t>54-7с</t>
  </si>
  <si>
    <t>Плов с курицей</t>
  </si>
  <si>
    <t>54-12м</t>
  </si>
  <si>
    <t>Компот из смородины</t>
  </si>
  <si>
    <t>54-7хн</t>
  </si>
  <si>
    <t>Хлеб ржано-пшеничный</t>
  </si>
  <si>
    <t>Омлет натуральный</t>
  </si>
  <si>
    <t>54-1о</t>
  </si>
  <si>
    <t>Какао с молоком</t>
  </si>
  <si>
    <t>54-21гн</t>
  </si>
  <si>
    <t>Яблоко</t>
  </si>
  <si>
    <t>фрукт</t>
  </si>
  <si>
    <t>Винегрет с растительным маслом</t>
  </si>
  <si>
    <t>54-16з</t>
  </si>
  <si>
    <t>Рассольник Ленинградский</t>
  </si>
  <si>
    <t>Каша гречневая рассыпчатая</t>
  </si>
  <si>
    <t>54-4г</t>
  </si>
  <si>
    <t>54-3с</t>
  </si>
  <si>
    <t>54-4м</t>
  </si>
  <si>
    <t>Котлета из говядины</t>
  </si>
  <si>
    <t>Соус красный основной</t>
  </si>
  <si>
    <t>54-3соус</t>
  </si>
  <si>
    <t>Компот из кураги</t>
  </si>
  <si>
    <t>54-2хн</t>
  </si>
  <si>
    <t>хлеб чер.</t>
  </si>
  <si>
    <t>Каша жидкая молочная рисовая</t>
  </si>
  <si>
    <t>54-25.1к</t>
  </si>
  <si>
    <t>Булочка обогащенная</t>
  </si>
  <si>
    <t>Салат картофельный с кукурузой и морковью</t>
  </si>
  <si>
    <t>Борщ с фасолью</t>
  </si>
  <si>
    <t>54-19с</t>
  </si>
  <si>
    <t>Макароны отварные с овощами</t>
  </si>
  <si>
    <t>54-2г</t>
  </si>
  <si>
    <t>Котлета Нежная</t>
  </si>
  <si>
    <t>54.05.01</t>
  </si>
  <si>
    <t>Соус молочный натуральный</t>
  </si>
  <si>
    <t>54-5соус</t>
  </si>
  <si>
    <t>Компот из смеси сухофруктов</t>
  </si>
  <si>
    <t>54-1хн</t>
  </si>
  <si>
    <t>Каша вязкая молочная пшенная</t>
  </si>
  <si>
    <t>54-6к</t>
  </si>
  <si>
    <t>Чай черный с молоком</t>
  </si>
  <si>
    <t>Салат из моркови и яблок</t>
  </si>
  <si>
    <t>54-11з</t>
  </si>
  <si>
    <t>Суп гороховый</t>
  </si>
  <si>
    <t>54-8с</t>
  </si>
  <si>
    <t>Рис припущенный</t>
  </si>
  <si>
    <t>54-7г</t>
  </si>
  <si>
    <t>Рыба, запеченная в сметанном соусе (минтай)</t>
  </si>
  <si>
    <t>54-9р</t>
  </si>
  <si>
    <t>Кисель из смородины</t>
  </si>
  <si>
    <t>54-23хн</t>
  </si>
  <si>
    <t>Каша вязкая из хлопьев овсяных "Геркулес"</t>
  </si>
  <si>
    <t>54-29к</t>
  </si>
  <si>
    <t>Чай с молоком и сахаром</t>
  </si>
  <si>
    <t>54-4гн</t>
  </si>
  <si>
    <t>Салат картофельный с огурцами</t>
  </si>
  <si>
    <t>Щи из капусты с картофелем</t>
  </si>
  <si>
    <t>Котлеты рубленные куриные</t>
  </si>
  <si>
    <t>Картофельное пюре с маслом</t>
  </si>
  <si>
    <t>Соус сметанный</t>
  </si>
  <si>
    <t>54-1соус</t>
  </si>
  <si>
    <t>Каша вязкая молочная пшеничная</t>
  </si>
  <si>
    <t>54-13к</t>
  </si>
  <si>
    <t>Салат из свеклы с сыром</t>
  </si>
  <si>
    <t>Каша вязкая молочная ячневая</t>
  </si>
  <si>
    <t>54-21к</t>
  </si>
  <si>
    <t>Суп картофельный рыбный</t>
  </si>
  <si>
    <t>Биточек из курицы и говядины</t>
  </si>
  <si>
    <t>ДП-1м</t>
  </si>
  <si>
    <t>Рис отварной</t>
  </si>
  <si>
    <t>54-6г</t>
  </si>
  <si>
    <t>Соус белый основной</t>
  </si>
  <si>
    <t>54-2соус</t>
  </si>
  <si>
    <t>Булочка обогащекнная</t>
  </si>
  <si>
    <t>Салат картофельный с морковью и зеленым горошком</t>
  </si>
  <si>
    <t>Шницель из говядины</t>
  </si>
  <si>
    <t>54-7м</t>
  </si>
  <si>
    <t>Макароны отварные</t>
  </si>
  <si>
    <t>54-1г</t>
  </si>
  <si>
    <t>Сыр твердых сортов в нарезке</t>
  </si>
  <si>
    <t>Салат из свеклы с огурцами солеными</t>
  </si>
  <si>
    <t>Суп с крупой Гречка</t>
  </si>
  <si>
    <t>Котлета из курицы</t>
  </si>
  <si>
    <t>54-5м</t>
  </si>
  <si>
    <t>Картофельное пюре</t>
  </si>
  <si>
    <t>54-11г</t>
  </si>
  <si>
    <t>КП-1хн</t>
  </si>
  <si>
    <t>Запеканка из творога с морковью</t>
  </si>
  <si>
    <t>54-2т</t>
  </si>
  <si>
    <t>Борщ с фасолью и картофелем</t>
  </si>
  <si>
    <t>Тефтели из говядины с рисом</t>
  </si>
  <si>
    <t>54-16м</t>
  </si>
  <si>
    <t>Напиток из шиповника</t>
  </si>
  <si>
    <t>54-13хн</t>
  </si>
  <si>
    <t>Масло сливочное (порциями)</t>
  </si>
  <si>
    <t>18,00</t>
  </si>
  <si>
    <t>10,00</t>
  </si>
  <si>
    <t>9,00</t>
  </si>
  <si>
    <t>8,00</t>
  </si>
  <si>
    <t>3,00</t>
  </si>
  <si>
    <t xml:space="preserve">Сыр </t>
  </si>
  <si>
    <t>Каша молочная манная</t>
  </si>
  <si>
    <t>22,00</t>
  </si>
  <si>
    <t>Чай с сахаром</t>
  </si>
  <si>
    <t>2,00</t>
  </si>
  <si>
    <t>15,00</t>
  </si>
  <si>
    <t>12,00</t>
  </si>
  <si>
    <t>17,00</t>
  </si>
  <si>
    <t>24,00</t>
  </si>
  <si>
    <t>Сок в ассортименте</t>
  </si>
  <si>
    <t>16,00</t>
  </si>
  <si>
    <t xml:space="preserve">Сок </t>
  </si>
  <si>
    <t>25,00</t>
  </si>
  <si>
    <t xml:space="preserve">Молоко сгущенное </t>
  </si>
  <si>
    <t>23,00</t>
  </si>
  <si>
    <t>6,00</t>
  </si>
  <si>
    <t>28,00</t>
  </si>
  <si>
    <t>42,07</t>
  </si>
  <si>
    <t>26,00</t>
  </si>
  <si>
    <t>38,07</t>
  </si>
  <si>
    <t>37,07</t>
  </si>
  <si>
    <t>41,07</t>
  </si>
  <si>
    <t>34,07</t>
  </si>
  <si>
    <t>39,07</t>
  </si>
  <si>
    <t>Суп картофельный с макаронами с мясом</t>
  </si>
  <si>
    <t>Компот из апельсинов без сахара</t>
  </si>
  <si>
    <t>Сып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</si>
</sst>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49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3" borderId="3" xfId="0" applyNumberFormat="1" applyFont="1" applyFill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/>
    </xf>
    <xf numFmtId="4" fontId="2" fillId="2" borderId="1" xfId="0" applyNumberFormat="1" applyFont="1" applyFill="1" applyBorder="1" applyAlignment="1" applyProtection="1">
      <alignment horizontal="center" vertical="top" wrapText="1"/>
      <protection locked="0"/>
    </xf>
    <xf numFmtId="4" fontId="2" fillId="2" borderId="2" xfId="0" applyNumberFormat="1" applyFont="1" applyFill="1" applyBorder="1" applyAlignment="1" applyProtection="1">
      <alignment horizontal="center" vertical="top" wrapText="1"/>
      <protection locked="0"/>
    </xf>
    <xf numFmtId="4" fontId="2" fillId="0" borderId="2" xfId="0" applyNumberFormat="1" applyFont="1" applyBorder="1" applyAlignment="1">
      <alignment horizontal="center" vertical="top" wrapText="1"/>
    </xf>
    <xf numFmtId="4" fontId="2" fillId="3" borderId="3" xfId="0" applyNumberFormat="1" applyFont="1" applyFill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2" fontId="2" fillId="3" borderId="3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2"/>
  <sheetViews>
    <sheetView tabSelected="1" workbookViewId="0">
      <pane xSplit="4" ySplit="5" topLeftCell="E51" activePane="bottomRight" state="frozen"/>
      <selection pane="topRight" activeCell="E1" sqref="E1"/>
      <selection pane="bottomLeft" activeCell="A6" sqref="A6"/>
      <selection pane="bottomRight" activeCell="L61" sqref="L6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2" width="11.5546875" style="2" customWidth="1"/>
    <col min="13" max="16384" width="9.109375" style="2"/>
  </cols>
  <sheetData>
    <row r="1" spans="1:12" ht="14.4" x14ac:dyDescent="0.3">
      <c r="A1" s="1" t="s">
        <v>7</v>
      </c>
      <c r="C1" s="61" t="s">
        <v>39</v>
      </c>
      <c r="D1" s="62"/>
      <c r="E1" s="62"/>
      <c r="F1" s="12" t="s">
        <v>16</v>
      </c>
      <c r="G1" s="2" t="s">
        <v>17</v>
      </c>
      <c r="H1" s="63" t="s">
        <v>40</v>
      </c>
      <c r="I1" s="63"/>
      <c r="J1" s="63"/>
      <c r="K1" s="63"/>
    </row>
    <row r="2" spans="1:12" ht="17.399999999999999" x14ac:dyDescent="0.25">
      <c r="A2" s="35" t="s">
        <v>6</v>
      </c>
      <c r="C2" s="2"/>
      <c r="G2" s="2" t="s">
        <v>18</v>
      </c>
      <c r="H2" s="63" t="s">
        <v>41</v>
      </c>
      <c r="I2" s="63"/>
      <c r="J2" s="63"/>
      <c r="K2" s="6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155</v>
      </c>
      <c r="F6" s="40">
        <v>160</v>
      </c>
      <c r="G6" s="40">
        <v>4.3</v>
      </c>
      <c r="H6" s="40">
        <v>4.5999999999999996</v>
      </c>
      <c r="I6" s="40">
        <v>20.2</v>
      </c>
      <c r="J6" s="40">
        <v>139.4</v>
      </c>
      <c r="K6" s="41" t="s">
        <v>42</v>
      </c>
      <c r="L6" s="55">
        <v>22</v>
      </c>
    </row>
    <row r="7" spans="1:12" ht="14.4" x14ac:dyDescent="0.3">
      <c r="A7" s="23"/>
      <c r="B7" s="15"/>
      <c r="C7" s="11"/>
      <c r="D7" s="6"/>
      <c r="E7" s="42" t="s">
        <v>154</v>
      </c>
      <c r="F7" s="43">
        <v>20</v>
      </c>
      <c r="G7" s="43">
        <v>4.5999999999999996</v>
      </c>
      <c r="H7" s="43">
        <v>5.9</v>
      </c>
      <c r="I7" s="43">
        <v>0</v>
      </c>
      <c r="J7" s="43">
        <v>71.7</v>
      </c>
      <c r="K7" s="44" t="s">
        <v>43</v>
      </c>
      <c r="L7" s="56">
        <v>15</v>
      </c>
    </row>
    <row r="8" spans="1:12" ht="14.4" x14ac:dyDescent="0.3">
      <c r="A8" s="23"/>
      <c r="B8" s="15"/>
      <c r="C8" s="11"/>
      <c r="D8" s="7"/>
      <c r="E8" s="42" t="s">
        <v>148</v>
      </c>
      <c r="F8" s="43">
        <v>10</v>
      </c>
      <c r="G8" s="43">
        <v>0.1</v>
      </c>
      <c r="H8" s="43">
        <v>7.3</v>
      </c>
      <c r="I8" s="43">
        <v>0.1</v>
      </c>
      <c r="J8" s="43">
        <v>66.099999999999994</v>
      </c>
      <c r="K8" s="44" t="s">
        <v>45</v>
      </c>
      <c r="L8" s="56">
        <v>10</v>
      </c>
    </row>
    <row r="9" spans="1:12" ht="14.4" x14ac:dyDescent="0.3">
      <c r="A9" s="23"/>
      <c r="B9" s="15"/>
      <c r="C9" s="11"/>
      <c r="D9" s="7" t="s">
        <v>44</v>
      </c>
      <c r="E9" s="42" t="s">
        <v>46</v>
      </c>
      <c r="F9" s="43">
        <v>180</v>
      </c>
      <c r="G9" s="43">
        <v>3.5</v>
      </c>
      <c r="H9" s="43">
        <v>2.6</v>
      </c>
      <c r="I9" s="43">
        <v>10.1</v>
      </c>
      <c r="J9" s="43">
        <v>77.400000000000006</v>
      </c>
      <c r="K9" s="44" t="s">
        <v>47</v>
      </c>
      <c r="L9" s="56" t="s">
        <v>152</v>
      </c>
    </row>
    <row r="10" spans="1:12" ht="14.4" x14ac:dyDescent="0.3">
      <c r="A10" s="23"/>
      <c r="B10" s="15"/>
      <c r="C10" s="11"/>
      <c r="D10" s="7"/>
      <c r="E10" s="42" t="s">
        <v>48</v>
      </c>
      <c r="F10" s="43">
        <v>200</v>
      </c>
      <c r="G10" s="43">
        <v>1</v>
      </c>
      <c r="H10" s="43">
        <v>0.2</v>
      </c>
      <c r="I10" s="43">
        <v>20.2</v>
      </c>
      <c r="J10" s="43">
        <v>86.6</v>
      </c>
      <c r="K10" s="44" t="s">
        <v>49</v>
      </c>
      <c r="L10" s="56">
        <v>25</v>
      </c>
    </row>
    <row r="11" spans="1:12" ht="14.4" x14ac:dyDescent="0.3">
      <c r="A11" s="23"/>
      <c r="B11" s="15"/>
      <c r="C11" s="11"/>
      <c r="D11" s="6" t="s">
        <v>23</v>
      </c>
      <c r="E11" s="42" t="s">
        <v>50</v>
      </c>
      <c r="F11" s="43">
        <v>30</v>
      </c>
      <c r="G11" s="43">
        <v>2.2999999999999998</v>
      </c>
      <c r="H11" s="43">
        <v>0.2</v>
      </c>
      <c r="I11" s="43">
        <v>14.8</v>
      </c>
      <c r="J11" s="43">
        <v>70.3</v>
      </c>
      <c r="K11" s="44" t="s">
        <v>49</v>
      </c>
      <c r="L11" s="56" t="s">
        <v>153</v>
      </c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56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 t="shared" ref="G13:J13" si="0">SUM(G6:G12)</f>
        <v>15.799999999999997</v>
      </c>
      <c r="H13" s="19">
        <f t="shared" si="0"/>
        <v>20.8</v>
      </c>
      <c r="I13" s="19">
        <f t="shared" si="0"/>
        <v>65.399999999999991</v>
      </c>
      <c r="J13" s="19">
        <f t="shared" si="0"/>
        <v>511.50000000000006</v>
      </c>
      <c r="K13" s="25"/>
      <c r="L13" s="57">
        <f>L6+L7+L8+L9+L10+L11</f>
        <v>83</v>
      </c>
    </row>
    <row r="14" spans="1:12" ht="26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51</v>
      </c>
      <c r="F14" s="43">
        <v>60</v>
      </c>
      <c r="G14" s="43">
        <v>1</v>
      </c>
      <c r="H14" s="43">
        <v>3.3</v>
      </c>
      <c r="I14" s="43">
        <v>5.6</v>
      </c>
      <c r="J14" s="43">
        <v>56.1</v>
      </c>
      <c r="K14" s="44">
        <v>42</v>
      </c>
      <c r="L14" s="56">
        <v>9</v>
      </c>
    </row>
    <row r="15" spans="1:12" ht="14.4" x14ac:dyDescent="0.3">
      <c r="A15" s="23"/>
      <c r="B15" s="15"/>
      <c r="C15" s="11"/>
      <c r="D15" s="7" t="s">
        <v>27</v>
      </c>
      <c r="E15" s="42" t="s">
        <v>178</v>
      </c>
      <c r="F15" s="43">
        <v>200</v>
      </c>
      <c r="G15" s="43">
        <v>5.2</v>
      </c>
      <c r="H15" s="43">
        <v>2.8</v>
      </c>
      <c r="I15" s="43">
        <v>18.5</v>
      </c>
      <c r="J15" s="43">
        <v>119.6</v>
      </c>
      <c r="K15" s="44" t="s">
        <v>53</v>
      </c>
      <c r="L15" s="56">
        <v>27</v>
      </c>
    </row>
    <row r="16" spans="1:12" ht="14.4" x14ac:dyDescent="0.3">
      <c r="A16" s="23"/>
      <c r="B16" s="15"/>
      <c r="C16" s="11"/>
      <c r="D16" s="7" t="s">
        <v>29</v>
      </c>
      <c r="E16" s="42" t="s">
        <v>54</v>
      </c>
      <c r="F16" s="43">
        <v>220</v>
      </c>
      <c r="G16" s="43">
        <v>30</v>
      </c>
      <c r="H16" s="43">
        <v>7.1</v>
      </c>
      <c r="I16" s="43">
        <v>36.6</v>
      </c>
      <c r="J16" s="43">
        <v>330.7</v>
      </c>
      <c r="K16" s="44" t="s">
        <v>55</v>
      </c>
      <c r="L16" s="56">
        <v>54.07</v>
      </c>
    </row>
    <row r="17" spans="1:12" ht="14.4" x14ac:dyDescent="0.3">
      <c r="A17" s="23"/>
      <c r="B17" s="15"/>
      <c r="C17" s="11"/>
      <c r="D17" s="7" t="s">
        <v>30</v>
      </c>
      <c r="E17" s="42" t="s">
        <v>179</v>
      </c>
      <c r="F17" s="43">
        <v>180</v>
      </c>
      <c r="G17" s="43">
        <v>0.3</v>
      </c>
      <c r="H17" s="43">
        <v>0.1</v>
      </c>
      <c r="I17" s="43">
        <v>7.5</v>
      </c>
      <c r="J17" s="43">
        <v>31.9</v>
      </c>
      <c r="K17" s="44" t="s">
        <v>57</v>
      </c>
      <c r="L17" s="56">
        <v>17</v>
      </c>
    </row>
    <row r="18" spans="1:12" ht="14.4" x14ac:dyDescent="0.3">
      <c r="A18" s="23"/>
      <c r="B18" s="15"/>
      <c r="C18" s="11"/>
      <c r="D18" s="7" t="s">
        <v>31</v>
      </c>
      <c r="E18" s="42" t="s">
        <v>50</v>
      </c>
      <c r="F18" s="43">
        <v>30</v>
      </c>
      <c r="G18" s="43">
        <v>2.2999999999999998</v>
      </c>
      <c r="H18" s="43">
        <v>0.2</v>
      </c>
      <c r="I18" s="43">
        <v>14.8</v>
      </c>
      <c r="J18" s="43">
        <v>70.3</v>
      </c>
      <c r="K18" s="44" t="s">
        <v>49</v>
      </c>
      <c r="L18" s="56">
        <v>3</v>
      </c>
    </row>
    <row r="19" spans="1:12" ht="14.4" x14ac:dyDescent="0.3">
      <c r="A19" s="23"/>
      <c r="B19" s="15"/>
      <c r="C19" s="11"/>
      <c r="D19" s="7" t="s">
        <v>77</v>
      </c>
      <c r="E19" s="42" t="s">
        <v>58</v>
      </c>
      <c r="F19" s="43">
        <v>30</v>
      </c>
      <c r="G19" s="43">
        <v>2</v>
      </c>
      <c r="H19" s="43">
        <v>0.4</v>
      </c>
      <c r="I19" s="43">
        <v>11.9</v>
      </c>
      <c r="J19" s="43">
        <v>58.7</v>
      </c>
      <c r="K19" s="44" t="s">
        <v>49</v>
      </c>
      <c r="L19" s="56">
        <v>3</v>
      </c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56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56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SUM(F14:F21)</f>
        <v>720</v>
      </c>
      <c r="G22" s="19">
        <f>SUM(G14:G21)</f>
        <v>40.799999999999997</v>
      </c>
      <c r="H22" s="19">
        <f>SUM(H14:H21)</f>
        <v>13.899999999999999</v>
      </c>
      <c r="I22" s="19">
        <f>SUM(I14:I21)</f>
        <v>94.9</v>
      </c>
      <c r="J22" s="19">
        <f>SUM(J14:J21)</f>
        <v>667.3</v>
      </c>
      <c r="K22" s="25"/>
      <c r="L22" s="57">
        <f>SUM(L14:L21)</f>
        <v>113.07</v>
      </c>
    </row>
    <row r="23" spans="1:12" ht="15" thickBot="1" x14ac:dyDescent="0.3">
      <c r="A23" s="29">
        <f>A6</f>
        <v>1</v>
      </c>
      <c r="B23" s="30">
        <f>B6</f>
        <v>1</v>
      </c>
      <c r="C23" s="64" t="s">
        <v>4</v>
      </c>
      <c r="D23" s="65"/>
      <c r="E23" s="31"/>
      <c r="F23" s="32">
        <f>F13+F22</f>
        <v>1320</v>
      </c>
      <c r="G23" s="32">
        <f>G13+G22</f>
        <v>56.599999999999994</v>
      </c>
      <c r="H23" s="32">
        <f>H13+H22</f>
        <v>34.700000000000003</v>
      </c>
      <c r="I23" s="32">
        <f>I13+I22</f>
        <v>160.30000000000001</v>
      </c>
      <c r="J23" s="32">
        <f>J13+J22</f>
        <v>1178.8</v>
      </c>
      <c r="K23" s="32"/>
      <c r="L23" s="58">
        <f>L13+L22</f>
        <v>196.07</v>
      </c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21</v>
      </c>
      <c r="E24" s="39" t="s">
        <v>59</v>
      </c>
      <c r="F24" s="40">
        <v>120</v>
      </c>
      <c r="G24" s="40">
        <v>10.1</v>
      </c>
      <c r="H24" s="40">
        <v>14.4</v>
      </c>
      <c r="I24" s="40">
        <v>2.6</v>
      </c>
      <c r="J24" s="40">
        <v>180.3</v>
      </c>
      <c r="K24" s="41" t="s">
        <v>60</v>
      </c>
      <c r="L24" s="51" t="s">
        <v>170</v>
      </c>
    </row>
    <row r="25" spans="1:12" ht="14.4" x14ac:dyDescent="0.3">
      <c r="A25" s="14"/>
      <c r="B25" s="15"/>
      <c r="C25" s="11"/>
      <c r="D25" s="6"/>
      <c r="E25" s="42" t="s">
        <v>133</v>
      </c>
      <c r="F25" s="43">
        <v>20</v>
      </c>
      <c r="G25" s="43">
        <v>4.5999999999999996</v>
      </c>
      <c r="H25" s="43">
        <v>5.9</v>
      </c>
      <c r="I25" s="43">
        <v>0</v>
      </c>
      <c r="J25" s="43">
        <v>71.7</v>
      </c>
      <c r="K25" s="44" t="s">
        <v>43</v>
      </c>
      <c r="L25" s="52"/>
    </row>
    <row r="26" spans="1:12" ht="14.4" x14ac:dyDescent="0.3">
      <c r="A26" s="14"/>
      <c r="B26" s="15"/>
      <c r="C26" s="11"/>
      <c r="D26" s="7" t="s">
        <v>22</v>
      </c>
      <c r="E26" s="42" t="s">
        <v>157</v>
      </c>
      <c r="F26" s="43">
        <v>180</v>
      </c>
      <c r="G26" s="43">
        <v>0.3</v>
      </c>
      <c r="H26" s="43">
        <v>0.1</v>
      </c>
      <c r="I26" s="43">
        <v>6.5</v>
      </c>
      <c r="J26" s="43">
        <v>27.8</v>
      </c>
      <c r="K26" s="44" t="s">
        <v>62</v>
      </c>
      <c r="L26" s="52" t="s">
        <v>153</v>
      </c>
    </row>
    <row r="27" spans="1:12" ht="14.4" x14ac:dyDescent="0.3">
      <c r="A27" s="14"/>
      <c r="B27" s="15"/>
      <c r="C27" s="11"/>
      <c r="D27" s="7"/>
      <c r="E27" s="42" t="s">
        <v>148</v>
      </c>
      <c r="F27" s="43">
        <v>10</v>
      </c>
      <c r="G27" s="43">
        <v>0.1</v>
      </c>
      <c r="H27" s="43">
        <v>7.3</v>
      </c>
      <c r="I27" s="43">
        <v>0.1</v>
      </c>
      <c r="J27" s="43">
        <v>66.099999999999994</v>
      </c>
      <c r="K27" s="44" t="s">
        <v>45</v>
      </c>
      <c r="L27" s="52" t="s">
        <v>150</v>
      </c>
    </row>
    <row r="28" spans="1:12" ht="14.4" x14ac:dyDescent="0.3">
      <c r="A28" s="14"/>
      <c r="B28" s="15"/>
      <c r="C28" s="11"/>
      <c r="D28" s="7" t="s">
        <v>64</v>
      </c>
      <c r="E28" s="42" t="s">
        <v>63</v>
      </c>
      <c r="F28" s="43">
        <v>160</v>
      </c>
      <c r="G28" s="43">
        <v>0.6</v>
      </c>
      <c r="H28" s="43">
        <v>0.6</v>
      </c>
      <c r="I28" s="43">
        <v>15.7</v>
      </c>
      <c r="J28" s="43">
        <v>71</v>
      </c>
      <c r="K28" s="44" t="s">
        <v>49</v>
      </c>
      <c r="L28" s="52" t="s">
        <v>170</v>
      </c>
    </row>
    <row r="29" spans="1:12" ht="14.4" x14ac:dyDescent="0.3">
      <c r="A29" s="14"/>
      <c r="B29" s="15"/>
      <c r="C29" s="11"/>
      <c r="D29" s="6"/>
      <c r="E29" s="42" t="s">
        <v>50</v>
      </c>
      <c r="F29" s="43">
        <v>30</v>
      </c>
      <c r="G29" s="43">
        <v>2.2999999999999998</v>
      </c>
      <c r="H29" s="43">
        <v>0.2</v>
      </c>
      <c r="I29" s="43">
        <v>14.8</v>
      </c>
      <c r="J29" s="43">
        <v>70.3</v>
      </c>
      <c r="K29" s="44" t="s">
        <v>49</v>
      </c>
      <c r="L29" s="52" t="s">
        <v>153</v>
      </c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52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520</v>
      </c>
      <c r="G31" s="19">
        <f t="shared" ref="G31" si="1">SUM(G24:G30)</f>
        <v>18</v>
      </c>
      <c r="H31" s="19">
        <f t="shared" ref="H31" si="2">SUM(H24:H30)</f>
        <v>28.500000000000004</v>
      </c>
      <c r="I31" s="19">
        <f t="shared" ref="I31" si="3">SUM(I24:I30)</f>
        <v>39.700000000000003</v>
      </c>
      <c r="J31" s="19">
        <f t="shared" ref="J31" si="4">SUM(J24:J30)</f>
        <v>487.2</v>
      </c>
      <c r="K31" s="25"/>
      <c r="L31" s="59">
        <f>L24+L26+L27+L28+L29</f>
        <v>72</v>
      </c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 t="s">
        <v>65</v>
      </c>
      <c r="F32" s="43">
        <v>60</v>
      </c>
      <c r="G32" s="43">
        <v>0.7</v>
      </c>
      <c r="H32" s="43">
        <v>3.9</v>
      </c>
      <c r="I32" s="43">
        <v>4.0999999999999996</v>
      </c>
      <c r="J32" s="43">
        <v>54.6</v>
      </c>
      <c r="K32" s="44" t="s">
        <v>66</v>
      </c>
      <c r="L32" s="52" t="s">
        <v>150</v>
      </c>
    </row>
    <row r="33" spans="1:12" ht="14.4" x14ac:dyDescent="0.3">
      <c r="A33" s="14"/>
      <c r="B33" s="15"/>
      <c r="C33" s="11"/>
      <c r="D33" s="7" t="s">
        <v>27</v>
      </c>
      <c r="E33" s="42" t="s">
        <v>67</v>
      </c>
      <c r="F33" s="43">
        <v>200</v>
      </c>
      <c r="G33" s="43">
        <v>4.8</v>
      </c>
      <c r="H33" s="43">
        <v>4.8</v>
      </c>
      <c r="I33" s="43">
        <v>13.7</v>
      </c>
      <c r="J33" s="43">
        <v>117.2</v>
      </c>
      <c r="K33" s="44" t="s">
        <v>70</v>
      </c>
      <c r="L33" s="52" t="s">
        <v>162</v>
      </c>
    </row>
    <row r="34" spans="1:12" ht="14.4" x14ac:dyDescent="0.3">
      <c r="A34" s="14"/>
      <c r="B34" s="15"/>
      <c r="C34" s="11"/>
      <c r="D34" s="7" t="s">
        <v>28</v>
      </c>
      <c r="E34" s="42" t="s">
        <v>72</v>
      </c>
      <c r="F34" s="43">
        <v>90</v>
      </c>
      <c r="G34" s="43">
        <v>16.399999999999999</v>
      </c>
      <c r="H34" s="43">
        <v>15.7</v>
      </c>
      <c r="I34" s="43">
        <v>14.8</v>
      </c>
      <c r="J34" s="43">
        <v>265.7</v>
      </c>
      <c r="K34" s="44" t="s">
        <v>71</v>
      </c>
      <c r="L34" s="52" t="s">
        <v>173</v>
      </c>
    </row>
    <row r="35" spans="1:12" ht="14.4" x14ac:dyDescent="0.3">
      <c r="A35" s="14"/>
      <c r="B35" s="15"/>
      <c r="C35" s="11"/>
      <c r="D35" s="7" t="s">
        <v>29</v>
      </c>
      <c r="E35" s="42" t="s">
        <v>68</v>
      </c>
      <c r="F35" s="43">
        <v>150</v>
      </c>
      <c r="G35" s="43">
        <v>8.1999999999999993</v>
      </c>
      <c r="H35" s="43">
        <v>6.3</v>
      </c>
      <c r="I35" s="43">
        <v>35.9</v>
      </c>
      <c r="J35" s="43">
        <v>233.7</v>
      </c>
      <c r="K35" s="44" t="s">
        <v>69</v>
      </c>
      <c r="L35" s="52" t="s">
        <v>172</v>
      </c>
    </row>
    <row r="36" spans="1:12" ht="14.4" x14ac:dyDescent="0.3">
      <c r="A36" s="14"/>
      <c r="B36" s="15"/>
      <c r="C36" s="11"/>
      <c r="D36" s="7" t="s">
        <v>30</v>
      </c>
      <c r="E36" s="42" t="s">
        <v>75</v>
      </c>
      <c r="F36" s="43">
        <v>180</v>
      </c>
      <c r="G36" s="43">
        <v>0.9</v>
      </c>
      <c r="H36" s="43">
        <v>0</v>
      </c>
      <c r="I36" s="43">
        <v>14.1</v>
      </c>
      <c r="J36" s="43">
        <v>60.2</v>
      </c>
      <c r="K36" s="44" t="s">
        <v>76</v>
      </c>
      <c r="L36" s="52" t="s">
        <v>149</v>
      </c>
    </row>
    <row r="37" spans="1:12" ht="14.4" x14ac:dyDescent="0.3">
      <c r="A37" s="14"/>
      <c r="B37" s="15"/>
      <c r="C37" s="11"/>
      <c r="D37" s="7" t="s">
        <v>31</v>
      </c>
      <c r="E37" s="42" t="s">
        <v>50</v>
      </c>
      <c r="F37" s="43">
        <v>30</v>
      </c>
      <c r="G37" s="43">
        <v>2.2999999999999998</v>
      </c>
      <c r="H37" s="43">
        <v>0.2</v>
      </c>
      <c r="I37" s="43">
        <v>14.8</v>
      </c>
      <c r="J37" s="43">
        <v>70.3</v>
      </c>
      <c r="K37" s="44" t="s">
        <v>49</v>
      </c>
      <c r="L37" s="52" t="s">
        <v>153</v>
      </c>
    </row>
    <row r="38" spans="1:12" ht="14.4" x14ac:dyDescent="0.3">
      <c r="A38" s="14"/>
      <c r="B38" s="15"/>
      <c r="C38" s="11"/>
      <c r="D38" s="7" t="s">
        <v>32</v>
      </c>
      <c r="E38" s="42" t="s">
        <v>58</v>
      </c>
      <c r="F38" s="43">
        <v>30</v>
      </c>
      <c r="G38" s="43">
        <v>2</v>
      </c>
      <c r="H38" s="43">
        <v>0.4</v>
      </c>
      <c r="I38" s="43">
        <v>11.9</v>
      </c>
      <c r="J38" s="43">
        <v>58.7</v>
      </c>
      <c r="K38" s="44" t="s">
        <v>49</v>
      </c>
      <c r="L38" s="52" t="s">
        <v>153</v>
      </c>
    </row>
    <row r="39" spans="1:12" ht="14.4" x14ac:dyDescent="0.3">
      <c r="A39" s="14"/>
      <c r="B39" s="15"/>
      <c r="C39" s="11"/>
      <c r="D39" s="6"/>
      <c r="E39" s="42" t="s">
        <v>73</v>
      </c>
      <c r="F39" s="43">
        <v>20</v>
      </c>
      <c r="G39" s="43">
        <v>0.7</v>
      </c>
      <c r="H39" s="43">
        <v>0.5</v>
      </c>
      <c r="I39" s="43">
        <v>1.8</v>
      </c>
      <c r="J39" s="43">
        <v>14.1</v>
      </c>
      <c r="K39" s="44" t="s">
        <v>74</v>
      </c>
      <c r="L39" s="52" t="s">
        <v>158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52"/>
    </row>
    <row r="41" spans="1:12" ht="14.4" x14ac:dyDescent="0.3">
      <c r="A41" s="16"/>
      <c r="B41" s="17"/>
      <c r="C41" s="8"/>
      <c r="D41" s="18" t="s">
        <v>33</v>
      </c>
      <c r="E41" s="9"/>
      <c r="F41" s="19">
        <f>SUM(F32:F40)</f>
        <v>760</v>
      </c>
      <c r="G41" s="19">
        <f t="shared" ref="G41" si="5">SUM(G32:G40)</f>
        <v>36</v>
      </c>
      <c r="H41" s="19">
        <f t="shared" ref="H41" si="6">SUM(H32:H40)</f>
        <v>31.799999999999997</v>
      </c>
      <c r="I41" s="19">
        <f t="shared" ref="I41" si="7">SUM(I32:I40)</f>
        <v>111.1</v>
      </c>
      <c r="J41" s="19">
        <f t="shared" ref="J41" si="8">SUM(J32:J40)</f>
        <v>874.50000000000011</v>
      </c>
      <c r="K41" s="25"/>
      <c r="L41" s="59">
        <f>L32+L33+L34+L35+L36+L37+L38+L39</f>
        <v>124.07</v>
      </c>
    </row>
    <row r="42" spans="1:12" ht="15.75" customHeight="1" thickBot="1" x14ac:dyDescent="0.3">
      <c r="A42" s="33">
        <f>A24</f>
        <v>1</v>
      </c>
      <c r="B42" s="33">
        <f>B24</f>
        <v>2</v>
      </c>
      <c r="C42" s="64" t="s">
        <v>4</v>
      </c>
      <c r="D42" s="65"/>
      <c r="E42" s="31"/>
      <c r="F42" s="32">
        <f>F31+F41</f>
        <v>1280</v>
      </c>
      <c r="G42" s="32">
        <f t="shared" ref="G42" si="9">G31+G41</f>
        <v>54</v>
      </c>
      <c r="H42" s="32">
        <f t="shared" ref="H42" si="10">H31+H41</f>
        <v>60.3</v>
      </c>
      <c r="I42" s="32">
        <f t="shared" ref="I42" si="11">I31+I41</f>
        <v>150.80000000000001</v>
      </c>
      <c r="J42" s="32">
        <f t="shared" ref="J42" si="12">J31+J41</f>
        <v>1361.7</v>
      </c>
      <c r="K42" s="32"/>
      <c r="L42" s="60">
        <f>L31+L41</f>
        <v>196.07</v>
      </c>
    </row>
    <row r="43" spans="1:12" ht="14.4" x14ac:dyDescent="0.3">
      <c r="A43" s="20">
        <v>1</v>
      </c>
      <c r="B43" s="21">
        <v>3</v>
      </c>
      <c r="C43" s="22" t="s">
        <v>20</v>
      </c>
      <c r="D43" s="5" t="s">
        <v>21</v>
      </c>
      <c r="E43" s="39" t="s">
        <v>78</v>
      </c>
      <c r="F43" s="40">
        <v>160</v>
      </c>
      <c r="G43" s="40">
        <v>4.2</v>
      </c>
      <c r="H43" s="40">
        <v>4.3</v>
      </c>
      <c r="I43" s="40">
        <v>22.9</v>
      </c>
      <c r="J43" s="40">
        <v>147.6</v>
      </c>
      <c r="K43" s="41" t="s">
        <v>79</v>
      </c>
      <c r="L43" s="51" t="s">
        <v>156</v>
      </c>
    </row>
    <row r="44" spans="1:12" ht="14.4" x14ac:dyDescent="0.3">
      <c r="A44" s="23"/>
      <c r="B44" s="15"/>
      <c r="C44" s="11"/>
      <c r="D44" s="6"/>
      <c r="E44" s="42" t="s">
        <v>148</v>
      </c>
      <c r="F44" s="43">
        <v>10</v>
      </c>
      <c r="G44" s="43">
        <v>0.1</v>
      </c>
      <c r="H44" s="43">
        <v>7.3</v>
      </c>
      <c r="I44" s="43">
        <v>0.1</v>
      </c>
      <c r="J44" s="43">
        <v>66.099999999999994</v>
      </c>
      <c r="K44" s="44" t="s">
        <v>45</v>
      </c>
      <c r="L44" s="52" t="s">
        <v>150</v>
      </c>
    </row>
    <row r="45" spans="1:12" ht="14.4" x14ac:dyDescent="0.3">
      <c r="A45" s="23"/>
      <c r="B45" s="15"/>
      <c r="C45" s="11"/>
      <c r="D45" s="7" t="s">
        <v>22</v>
      </c>
      <c r="E45" s="42" t="s">
        <v>61</v>
      </c>
      <c r="F45" s="43">
        <v>200</v>
      </c>
      <c r="G45" s="43">
        <v>4.7</v>
      </c>
      <c r="H45" s="43">
        <v>3.5</v>
      </c>
      <c r="I45" s="43">
        <v>12.5</v>
      </c>
      <c r="J45" s="43">
        <v>100.4</v>
      </c>
      <c r="K45" s="44" t="s">
        <v>62</v>
      </c>
      <c r="L45" s="52" t="s">
        <v>150</v>
      </c>
    </row>
    <row r="46" spans="1:12" ht="14.4" x14ac:dyDescent="0.3">
      <c r="A46" s="23"/>
      <c r="B46" s="15"/>
      <c r="C46" s="11"/>
      <c r="D46" s="7" t="s">
        <v>23</v>
      </c>
      <c r="E46" s="42" t="s">
        <v>50</v>
      </c>
      <c r="F46" s="43">
        <v>30</v>
      </c>
      <c r="G46" s="43">
        <v>2.2999999999999998</v>
      </c>
      <c r="H46" s="43">
        <v>0.2</v>
      </c>
      <c r="I46" s="43">
        <v>14.8</v>
      </c>
      <c r="J46" s="43">
        <v>70.3</v>
      </c>
      <c r="K46" s="44" t="s">
        <v>49</v>
      </c>
      <c r="L46" s="52" t="s">
        <v>153</v>
      </c>
    </row>
    <row r="47" spans="1:12" ht="14.4" x14ac:dyDescent="0.3">
      <c r="A47" s="23"/>
      <c r="B47" s="15"/>
      <c r="C47" s="11"/>
      <c r="D47" s="7"/>
      <c r="E47" s="42" t="s">
        <v>80</v>
      </c>
      <c r="F47" s="43">
        <v>100</v>
      </c>
      <c r="G47" s="43">
        <v>8.6</v>
      </c>
      <c r="H47" s="43">
        <v>5.2</v>
      </c>
      <c r="I47" s="43">
        <v>38.299999999999997</v>
      </c>
      <c r="J47" s="43">
        <v>234.3</v>
      </c>
      <c r="K47" s="44" t="s">
        <v>49</v>
      </c>
      <c r="L47" s="52" t="s">
        <v>156</v>
      </c>
    </row>
    <row r="48" spans="1:12" ht="14.4" x14ac:dyDescent="0.3">
      <c r="A48" s="23"/>
      <c r="B48" s="15"/>
      <c r="C48" s="11"/>
      <c r="D48" s="6"/>
      <c r="E48" s="42" t="s">
        <v>180</v>
      </c>
      <c r="F48" s="43">
        <v>20</v>
      </c>
      <c r="G48" s="43">
        <v>4.5999999999999996</v>
      </c>
      <c r="H48" s="43">
        <v>5.9</v>
      </c>
      <c r="I48" s="43">
        <v>0</v>
      </c>
      <c r="J48" s="43">
        <v>71.7</v>
      </c>
      <c r="K48" s="44"/>
      <c r="L48" s="52" t="s">
        <v>159</v>
      </c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52"/>
    </row>
    <row r="50" spans="1:12" ht="14.4" x14ac:dyDescent="0.3">
      <c r="A50" s="24"/>
      <c r="B50" s="17"/>
      <c r="C50" s="8"/>
      <c r="D50" s="18" t="s">
        <v>33</v>
      </c>
      <c r="E50" s="9"/>
      <c r="F50" s="19">
        <f>SUM(F43:F49)</f>
        <v>520</v>
      </c>
      <c r="G50" s="19">
        <f t="shared" ref="G50" si="13">SUM(G43:G49)</f>
        <v>24.5</v>
      </c>
      <c r="H50" s="19">
        <f t="shared" ref="H50" si="14">SUM(H43:H49)</f>
        <v>26.4</v>
      </c>
      <c r="I50" s="19">
        <f t="shared" ref="I50" si="15">SUM(I43:I49)</f>
        <v>88.6</v>
      </c>
      <c r="J50" s="19">
        <f t="shared" ref="J50" si="16">SUM(J43:J49)</f>
        <v>690.40000000000009</v>
      </c>
      <c r="K50" s="25"/>
      <c r="L50" s="59">
        <f>L43+L44+L45+L46+L47+L48</f>
        <v>82</v>
      </c>
    </row>
    <row r="51" spans="1:12" ht="14.4" x14ac:dyDescent="0.3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 t="s">
        <v>81</v>
      </c>
      <c r="F51" s="43">
        <v>60</v>
      </c>
      <c r="G51" s="43">
        <v>0.9</v>
      </c>
      <c r="H51" s="43">
        <v>3.3</v>
      </c>
      <c r="I51" s="43">
        <v>5</v>
      </c>
      <c r="J51" s="43">
        <v>53</v>
      </c>
      <c r="K51" s="44">
        <v>39</v>
      </c>
      <c r="L51" s="52" t="s">
        <v>152</v>
      </c>
    </row>
    <row r="52" spans="1:12" ht="14.4" x14ac:dyDescent="0.3">
      <c r="A52" s="23"/>
      <c r="B52" s="15"/>
      <c r="C52" s="11"/>
      <c r="D52" s="7" t="s">
        <v>27</v>
      </c>
      <c r="E52" s="42" t="s">
        <v>82</v>
      </c>
      <c r="F52" s="43">
        <v>200</v>
      </c>
      <c r="G52" s="43">
        <v>3.1</v>
      </c>
      <c r="H52" s="43">
        <v>4.0999999999999996</v>
      </c>
      <c r="I52" s="43">
        <v>12.3</v>
      </c>
      <c r="J52" s="43">
        <v>99.1</v>
      </c>
      <c r="K52" s="44" t="s">
        <v>83</v>
      </c>
      <c r="L52" s="52" t="s">
        <v>156</v>
      </c>
    </row>
    <row r="53" spans="1:12" ht="14.4" x14ac:dyDescent="0.3">
      <c r="A53" s="23"/>
      <c r="B53" s="15"/>
      <c r="C53" s="11"/>
      <c r="D53" s="7" t="s">
        <v>28</v>
      </c>
      <c r="E53" s="42" t="s">
        <v>86</v>
      </c>
      <c r="F53" s="43">
        <v>90</v>
      </c>
      <c r="G53" s="43">
        <v>27.8</v>
      </c>
      <c r="H53" s="43">
        <v>7.4</v>
      </c>
      <c r="I53" s="43">
        <v>9.5</v>
      </c>
      <c r="J53" s="43">
        <v>215.7</v>
      </c>
      <c r="K53" s="44" t="s">
        <v>87</v>
      </c>
      <c r="L53" s="52" t="s">
        <v>174</v>
      </c>
    </row>
    <row r="54" spans="1:12" ht="14.4" x14ac:dyDescent="0.3">
      <c r="A54" s="23"/>
      <c r="B54" s="15"/>
      <c r="C54" s="11"/>
      <c r="D54" s="7" t="s">
        <v>29</v>
      </c>
      <c r="E54" s="42" t="s">
        <v>84</v>
      </c>
      <c r="F54" s="43">
        <v>150</v>
      </c>
      <c r="G54" s="43">
        <v>4.7</v>
      </c>
      <c r="H54" s="43">
        <v>6.2</v>
      </c>
      <c r="I54" s="43">
        <v>26.5</v>
      </c>
      <c r="J54" s="43">
        <v>180.7</v>
      </c>
      <c r="K54" s="44" t="s">
        <v>85</v>
      </c>
      <c r="L54" s="52" t="s">
        <v>156</v>
      </c>
    </row>
    <row r="55" spans="1:12" ht="14.4" x14ac:dyDescent="0.3">
      <c r="A55" s="23"/>
      <c r="B55" s="15"/>
      <c r="C55" s="11"/>
      <c r="D55" s="7" t="s">
        <v>30</v>
      </c>
      <c r="E55" s="42" t="s">
        <v>90</v>
      </c>
      <c r="F55" s="43">
        <v>180</v>
      </c>
      <c r="G55" s="43">
        <v>0.4</v>
      </c>
      <c r="H55" s="43">
        <v>0</v>
      </c>
      <c r="I55" s="43">
        <v>17.8</v>
      </c>
      <c r="J55" s="43">
        <v>72.900000000000006</v>
      </c>
      <c r="K55" s="44" t="s">
        <v>91</v>
      </c>
      <c r="L55" s="52" t="s">
        <v>161</v>
      </c>
    </row>
    <row r="56" spans="1:12" ht="14.4" x14ac:dyDescent="0.3">
      <c r="A56" s="23"/>
      <c r="B56" s="15"/>
      <c r="C56" s="11"/>
      <c r="D56" s="7" t="s">
        <v>31</v>
      </c>
      <c r="E56" s="42" t="s">
        <v>50</v>
      </c>
      <c r="F56" s="43">
        <v>30</v>
      </c>
      <c r="G56" s="43">
        <v>2.2999999999999998</v>
      </c>
      <c r="H56" s="43">
        <v>0.2</v>
      </c>
      <c r="I56" s="43">
        <v>14.8</v>
      </c>
      <c r="J56" s="43">
        <v>70.3</v>
      </c>
      <c r="K56" s="44" t="s">
        <v>49</v>
      </c>
      <c r="L56" s="52" t="s">
        <v>153</v>
      </c>
    </row>
    <row r="57" spans="1:12" ht="14.4" x14ac:dyDescent="0.3">
      <c r="A57" s="23"/>
      <c r="B57" s="15"/>
      <c r="C57" s="11"/>
      <c r="D57" s="7" t="s">
        <v>32</v>
      </c>
      <c r="E57" s="42" t="s">
        <v>58</v>
      </c>
      <c r="F57" s="43">
        <v>30</v>
      </c>
      <c r="G57" s="43">
        <v>2</v>
      </c>
      <c r="H57" s="43">
        <v>0.4</v>
      </c>
      <c r="I57" s="43">
        <v>11.9</v>
      </c>
      <c r="J57" s="43">
        <v>58.7</v>
      </c>
      <c r="K57" s="44" t="s">
        <v>49</v>
      </c>
      <c r="L57" s="52" t="s">
        <v>153</v>
      </c>
    </row>
    <row r="58" spans="1:12" ht="14.4" x14ac:dyDescent="0.3">
      <c r="A58" s="23"/>
      <c r="B58" s="15"/>
      <c r="C58" s="11"/>
      <c r="D58" s="6"/>
      <c r="E58" s="42" t="s">
        <v>88</v>
      </c>
      <c r="F58" s="43">
        <v>20</v>
      </c>
      <c r="G58" s="43">
        <v>0.7</v>
      </c>
      <c r="H58" s="43">
        <v>1.5</v>
      </c>
      <c r="I58" s="43">
        <v>1.9</v>
      </c>
      <c r="J58" s="43">
        <v>23.8</v>
      </c>
      <c r="K58" s="44" t="s">
        <v>89</v>
      </c>
      <c r="L58" s="52" t="s">
        <v>158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52"/>
    </row>
    <row r="60" spans="1:12" ht="14.4" x14ac:dyDescent="0.3">
      <c r="A60" s="24"/>
      <c r="B60" s="17"/>
      <c r="C60" s="8"/>
      <c r="D60" s="18" t="s">
        <v>33</v>
      </c>
      <c r="E60" s="9"/>
      <c r="F60" s="19">
        <f>SUM(F51:F59)</f>
        <v>760</v>
      </c>
      <c r="G60" s="19">
        <f t="shared" ref="G60" si="17">SUM(G51:G59)</f>
        <v>41.9</v>
      </c>
      <c r="H60" s="19">
        <f t="shared" ref="H60" si="18">SUM(H51:H59)</f>
        <v>23.099999999999998</v>
      </c>
      <c r="I60" s="19">
        <f t="shared" ref="I60" si="19">SUM(I51:I59)</f>
        <v>99.7</v>
      </c>
      <c r="J60" s="19">
        <f t="shared" ref="J60" si="20">SUM(J51:J59)</f>
        <v>774.19999999999993</v>
      </c>
      <c r="K60" s="25"/>
      <c r="L60" s="59">
        <f>L51+L52+L53+L54+L55+L56+L57+L58</f>
        <v>114.07</v>
      </c>
    </row>
    <row r="61" spans="1:12" ht="15.75" customHeight="1" thickBot="1" x14ac:dyDescent="0.3">
      <c r="A61" s="29">
        <f>A43</f>
        <v>1</v>
      </c>
      <c r="B61" s="30">
        <f>B43</f>
        <v>3</v>
      </c>
      <c r="C61" s="64" t="s">
        <v>4</v>
      </c>
      <c r="D61" s="65"/>
      <c r="E61" s="31"/>
      <c r="F61" s="32">
        <f>F50+F60</f>
        <v>1280</v>
      </c>
      <c r="G61" s="32">
        <f t="shared" ref="G61" si="21">G50+G60</f>
        <v>66.400000000000006</v>
      </c>
      <c r="H61" s="32">
        <f t="shared" ref="H61" si="22">H50+H60</f>
        <v>49.5</v>
      </c>
      <c r="I61" s="32">
        <f t="shared" ref="I61" si="23">I50+I60</f>
        <v>188.3</v>
      </c>
      <c r="J61" s="32">
        <f t="shared" ref="J61:L61" si="24">J50+J60</f>
        <v>1464.6</v>
      </c>
      <c r="K61" s="32"/>
      <c r="L61" s="53">
        <f t="shared" si="24"/>
        <v>196.07</v>
      </c>
    </row>
    <row r="62" spans="1:12" ht="14.4" x14ac:dyDescent="0.3">
      <c r="A62" s="20">
        <v>1</v>
      </c>
      <c r="B62" s="21">
        <v>4</v>
      </c>
      <c r="C62" s="22" t="s">
        <v>20</v>
      </c>
      <c r="D62" s="5" t="s">
        <v>21</v>
      </c>
      <c r="E62" s="39" t="s">
        <v>92</v>
      </c>
      <c r="F62" s="40">
        <v>150</v>
      </c>
      <c r="G62" s="40">
        <v>6.2</v>
      </c>
      <c r="H62" s="40">
        <v>7.6</v>
      </c>
      <c r="I62" s="40">
        <v>28.2</v>
      </c>
      <c r="J62" s="40">
        <v>206.2</v>
      </c>
      <c r="K62" s="41" t="s">
        <v>93</v>
      </c>
      <c r="L62" s="51" t="s">
        <v>168</v>
      </c>
    </row>
    <row r="63" spans="1:12" ht="14.4" x14ac:dyDescent="0.3">
      <c r="A63" s="23"/>
      <c r="B63" s="15"/>
      <c r="C63" s="11"/>
      <c r="D63" s="6"/>
      <c r="E63" s="42" t="s">
        <v>148</v>
      </c>
      <c r="F63" s="43">
        <v>10</v>
      </c>
      <c r="G63" s="43">
        <v>0.1</v>
      </c>
      <c r="H63" s="43">
        <v>7.3</v>
      </c>
      <c r="I63" s="43">
        <v>0.1</v>
      </c>
      <c r="J63" s="43">
        <v>66.099999999999994</v>
      </c>
      <c r="K63" s="44" t="s">
        <v>45</v>
      </c>
      <c r="L63" s="52" t="s">
        <v>150</v>
      </c>
    </row>
    <row r="64" spans="1:12" ht="14.4" x14ac:dyDescent="0.3">
      <c r="A64" s="23"/>
      <c r="B64" s="15"/>
      <c r="C64" s="11"/>
      <c r="D64" s="7" t="s">
        <v>22</v>
      </c>
      <c r="E64" s="42" t="s">
        <v>94</v>
      </c>
      <c r="F64" s="43">
        <v>180</v>
      </c>
      <c r="G64" s="43">
        <v>3</v>
      </c>
      <c r="H64" s="43">
        <v>3</v>
      </c>
      <c r="I64" s="43">
        <v>4.4000000000000004</v>
      </c>
      <c r="J64" s="43">
        <v>56.4</v>
      </c>
      <c r="K64" s="44">
        <v>32</v>
      </c>
      <c r="L64" s="52" t="s">
        <v>169</v>
      </c>
    </row>
    <row r="65" spans="1:12" ht="14.4" x14ac:dyDescent="0.3">
      <c r="A65" s="23"/>
      <c r="B65" s="15"/>
      <c r="C65" s="11"/>
      <c r="D65" s="7" t="s">
        <v>23</v>
      </c>
      <c r="E65" s="42" t="s">
        <v>50</v>
      </c>
      <c r="F65" s="43">
        <v>30</v>
      </c>
      <c r="G65" s="43">
        <v>2.2999999999999998</v>
      </c>
      <c r="H65" s="43">
        <v>0.2</v>
      </c>
      <c r="I65" s="43">
        <v>14.8</v>
      </c>
      <c r="J65" s="43">
        <v>70.3</v>
      </c>
      <c r="K65" s="44" t="s">
        <v>49</v>
      </c>
      <c r="L65" s="52" t="s">
        <v>153</v>
      </c>
    </row>
    <row r="66" spans="1:12" ht="14.4" x14ac:dyDescent="0.3">
      <c r="A66" s="23"/>
      <c r="B66" s="15"/>
      <c r="C66" s="11"/>
      <c r="D66" s="7"/>
      <c r="E66" s="42" t="s">
        <v>48</v>
      </c>
      <c r="F66" s="43">
        <v>200</v>
      </c>
      <c r="G66" s="43">
        <v>1</v>
      </c>
      <c r="H66" s="43">
        <v>0.2</v>
      </c>
      <c r="I66" s="43">
        <v>20.2</v>
      </c>
      <c r="J66" s="43">
        <v>86.6</v>
      </c>
      <c r="K66" s="44" t="s">
        <v>49</v>
      </c>
      <c r="L66" s="52" t="s">
        <v>166</v>
      </c>
    </row>
    <row r="67" spans="1:12" ht="14.4" x14ac:dyDescent="0.3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52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52"/>
    </row>
    <row r="69" spans="1:12" ht="14.4" x14ac:dyDescent="0.3">
      <c r="A69" s="24"/>
      <c r="B69" s="17"/>
      <c r="C69" s="8"/>
      <c r="D69" s="18" t="s">
        <v>33</v>
      </c>
      <c r="E69" s="9"/>
      <c r="F69" s="19">
        <f>SUM(F62:F68)</f>
        <v>570</v>
      </c>
      <c r="G69" s="19">
        <f t="shared" ref="G69" si="25">SUM(G62:G68)</f>
        <v>12.600000000000001</v>
      </c>
      <c r="H69" s="19">
        <f t="shared" ref="H69" si="26">SUM(H62:H68)</f>
        <v>18.299999999999997</v>
      </c>
      <c r="I69" s="19">
        <f t="shared" ref="I69" si="27">SUM(I62:I68)</f>
        <v>67.7</v>
      </c>
      <c r="J69" s="19">
        <f t="shared" ref="J69" si="28">SUM(J62:J68)</f>
        <v>485.59999999999991</v>
      </c>
      <c r="K69" s="25"/>
      <c r="L69" s="59">
        <f>L62+L63+L64+L65+L66</f>
        <v>67</v>
      </c>
    </row>
    <row r="70" spans="1:12" ht="14.4" x14ac:dyDescent="0.3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 t="s">
        <v>95</v>
      </c>
      <c r="F70" s="43">
        <v>60</v>
      </c>
      <c r="G70" s="43">
        <v>0.6</v>
      </c>
      <c r="H70" s="43">
        <v>4.5</v>
      </c>
      <c r="I70" s="43">
        <v>4.4000000000000004</v>
      </c>
      <c r="J70" s="43">
        <v>60</v>
      </c>
      <c r="K70" s="44" t="s">
        <v>96</v>
      </c>
      <c r="L70" s="52" t="s">
        <v>160</v>
      </c>
    </row>
    <row r="71" spans="1:12" ht="14.4" x14ac:dyDescent="0.3">
      <c r="A71" s="23"/>
      <c r="B71" s="15"/>
      <c r="C71" s="11"/>
      <c r="D71" s="7" t="s">
        <v>27</v>
      </c>
      <c r="E71" s="42" t="s">
        <v>97</v>
      </c>
      <c r="F71" s="43">
        <v>200</v>
      </c>
      <c r="G71" s="43">
        <v>6.7</v>
      </c>
      <c r="H71" s="43">
        <v>3.6</v>
      </c>
      <c r="I71" s="43">
        <v>16.3</v>
      </c>
      <c r="J71" s="43">
        <v>124.8</v>
      </c>
      <c r="K71" s="44" t="s">
        <v>98</v>
      </c>
      <c r="L71" s="52" t="s">
        <v>168</v>
      </c>
    </row>
    <row r="72" spans="1:12" ht="14.4" x14ac:dyDescent="0.3">
      <c r="A72" s="23"/>
      <c r="B72" s="15"/>
      <c r="C72" s="11"/>
      <c r="D72" s="7" t="s">
        <v>28</v>
      </c>
      <c r="E72" s="42" t="s">
        <v>101</v>
      </c>
      <c r="F72" s="43">
        <v>90</v>
      </c>
      <c r="G72" s="43">
        <v>17.100000000000001</v>
      </c>
      <c r="H72" s="43">
        <v>19.8</v>
      </c>
      <c r="I72" s="43">
        <v>5</v>
      </c>
      <c r="J72" s="43">
        <v>266.10000000000002</v>
      </c>
      <c r="K72" s="44" t="s">
        <v>102</v>
      </c>
      <c r="L72" s="52" t="s">
        <v>171</v>
      </c>
    </row>
    <row r="73" spans="1:12" ht="14.4" x14ac:dyDescent="0.3">
      <c r="A73" s="23"/>
      <c r="B73" s="15"/>
      <c r="C73" s="11"/>
      <c r="D73" s="7" t="s">
        <v>29</v>
      </c>
      <c r="E73" s="42" t="s">
        <v>99</v>
      </c>
      <c r="F73" s="43">
        <v>150</v>
      </c>
      <c r="G73" s="43">
        <v>3.5</v>
      </c>
      <c r="H73" s="43">
        <v>4.8</v>
      </c>
      <c r="I73" s="43">
        <v>35</v>
      </c>
      <c r="J73" s="43">
        <v>196.8</v>
      </c>
      <c r="K73" s="44" t="s">
        <v>100</v>
      </c>
      <c r="L73" s="52" t="s">
        <v>170</v>
      </c>
    </row>
    <row r="74" spans="1:12" ht="14.4" x14ac:dyDescent="0.3">
      <c r="A74" s="23"/>
      <c r="B74" s="15"/>
      <c r="C74" s="11"/>
      <c r="D74" s="7" t="s">
        <v>30</v>
      </c>
      <c r="E74" s="42" t="s">
        <v>103</v>
      </c>
      <c r="F74" s="43">
        <v>180</v>
      </c>
      <c r="G74" s="43">
        <v>0.2</v>
      </c>
      <c r="H74" s="43">
        <v>0.1</v>
      </c>
      <c r="I74" s="43">
        <v>11</v>
      </c>
      <c r="J74" s="43">
        <v>45.5</v>
      </c>
      <c r="K74" s="44" t="s">
        <v>104</v>
      </c>
      <c r="L74" s="52" t="s">
        <v>149</v>
      </c>
    </row>
    <row r="75" spans="1:12" ht="14.4" x14ac:dyDescent="0.3">
      <c r="A75" s="23"/>
      <c r="B75" s="15"/>
      <c r="C75" s="11"/>
      <c r="D75" s="7" t="s">
        <v>31</v>
      </c>
      <c r="E75" s="42" t="s">
        <v>50</v>
      </c>
      <c r="F75" s="43">
        <v>30</v>
      </c>
      <c r="G75" s="43">
        <v>2.2999999999999998</v>
      </c>
      <c r="H75" s="43">
        <v>0.2</v>
      </c>
      <c r="I75" s="43">
        <v>14.8</v>
      </c>
      <c r="J75" s="43">
        <v>70.3</v>
      </c>
      <c r="K75" s="44" t="s">
        <v>49</v>
      </c>
      <c r="L75" s="52" t="s">
        <v>153</v>
      </c>
    </row>
    <row r="76" spans="1:12" ht="14.4" x14ac:dyDescent="0.3">
      <c r="A76" s="23"/>
      <c r="B76" s="15"/>
      <c r="C76" s="11"/>
      <c r="D76" s="7" t="s">
        <v>32</v>
      </c>
      <c r="E76" s="42" t="s">
        <v>58</v>
      </c>
      <c r="F76" s="43">
        <v>30</v>
      </c>
      <c r="G76" s="43">
        <v>2</v>
      </c>
      <c r="H76" s="43">
        <v>0.4</v>
      </c>
      <c r="I76" s="43">
        <v>11.9</v>
      </c>
      <c r="J76" s="43">
        <v>58.7</v>
      </c>
      <c r="K76" s="44" t="s">
        <v>49</v>
      </c>
      <c r="L76" s="52" t="s">
        <v>153</v>
      </c>
    </row>
    <row r="77" spans="1:12" ht="14.4" x14ac:dyDescent="0.3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52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52"/>
    </row>
    <row r="79" spans="1:12" ht="14.4" x14ac:dyDescent="0.3">
      <c r="A79" s="24"/>
      <c r="B79" s="17"/>
      <c r="C79" s="8"/>
      <c r="D79" s="18" t="s">
        <v>33</v>
      </c>
      <c r="E79" s="9"/>
      <c r="F79" s="19">
        <f>SUM(F70:F78)</f>
        <v>740</v>
      </c>
      <c r="G79" s="19">
        <f t="shared" ref="G79" si="29">SUM(G70:G78)</f>
        <v>32.400000000000006</v>
      </c>
      <c r="H79" s="19">
        <f t="shared" ref="H79" si="30">SUM(H70:H78)</f>
        <v>33.4</v>
      </c>
      <c r="I79" s="19">
        <f t="shared" ref="I79" si="31">SUM(I70:I78)</f>
        <v>98.4</v>
      </c>
      <c r="J79" s="19">
        <f t="shared" ref="J79" si="32">SUM(J70:J78)</f>
        <v>822.2</v>
      </c>
      <c r="K79" s="25"/>
      <c r="L79" s="59">
        <f>L70+L71+L72+L73+L74+L75+L76</f>
        <v>129.07</v>
      </c>
    </row>
    <row r="80" spans="1:12" ht="15.75" customHeight="1" thickBot="1" x14ac:dyDescent="0.3">
      <c r="A80" s="29">
        <f>A62</f>
        <v>1</v>
      </c>
      <c r="B80" s="30">
        <f>B62</f>
        <v>4</v>
      </c>
      <c r="C80" s="64" t="s">
        <v>4</v>
      </c>
      <c r="D80" s="65"/>
      <c r="E80" s="31"/>
      <c r="F80" s="32">
        <f>F69+F79</f>
        <v>1310</v>
      </c>
      <c r="G80" s="32">
        <f t="shared" ref="G80" si="33">G69+G79</f>
        <v>45.000000000000007</v>
      </c>
      <c r="H80" s="32">
        <f t="shared" ref="H80" si="34">H69+H79</f>
        <v>51.699999999999996</v>
      </c>
      <c r="I80" s="32">
        <f t="shared" ref="I80" si="35">I69+I79</f>
        <v>166.10000000000002</v>
      </c>
      <c r="J80" s="32">
        <f t="shared" ref="J80:L80" si="36">J69+J79</f>
        <v>1307.8</v>
      </c>
      <c r="K80" s="32"/>
      <c r="L80" s="53">
        <f t="shared" si="36"/>
        <v>196.07</v>
      </c>
    </row>
    <row r="81" spans="1:12" ht="14.4" x14ac:dyDescent="0.3">
      <c r="A81" s="20">
        <v>1</v>
      </c>
      <c r="B81" s="21">
        <v>5</v>
      </c>
      <c r="C81" s="22" t="s">
        <v>20</v>
      </c>
      <c r="D81" s="5" t="s">
        <v>21</v>
      </c>
      <c r="E81" s="39" t="s">
        <v>105</v>
      </c>
      <c r="F81" s="40">
        <v>150</v>
      </c>
      <c r="G81" s="40">
        <v>6.1</v>
      </c>
      <c r="H81" s="40">
        <v>8.4</v>
      </c>
      <c r="I81" s="40">
        <v>24.3</v>
      </c>
      <c r="J81" s="40">
        <v>197.3</v>
      </c>
      <c r="K81" s="41" t="s">
        <v>106</v>
      </c>
      <c r="L81" s="51" t="s">
        <v>172</v>
      </c>
    </row>
    <row r="82" spans="1:12" ht="14.4" x14ac:dyDescent="0.3">
      <c r="A82" s="23"/>
      <c r="B82" s="15"/>
      <c r="C82" s="11"/>
      <c r="D82" s="6"/>
      <c r="E82" s="42" t="s">
        <v>148</v>
      </c>
      <c r="F82" s="43">
        <v>10</v>
      </c>
      <c r="G82" s="43">
        <v>0.1</v>
      </c>
      <c r="H82" s="43">
        <v>7.3</v>
      </c>
      <c r="I82" s="43">
        <v>0.1</v>
      </c>
      <c r="J82" s="43">
        <v>66.099999999999994</v>
      </c>
      <c r="K82" s="44" t="s">
        <v>45</v>
      </c>
      <c r="L82" s="52" t="s">
        <v>150</v>
      </c>
    </row>
    <row r="83" spans="1:12" ht="14.4" x14ac:dyDescent="0.3">
      <c r="A83" s="23"/>
      <c r="B83" s="15"/>
      <c r="C83" s="11"/>
      <c r="D83" s="7" t="s">
        <v>22</v>
      </c>
      <c r="E83" s="42" t="s">
        <v>107</v>
      </c>
      <c r="F83" s="43">
        <v>180</v>
      </c>
      <c r="G83" s="43">
        <v>1.4</v>
      </c>
      <c r="H83" s="43">
        <v>1</v>
      </c>
      <c r="I83" s="43">
        <v>7.7</v>
      </c>
      <c r="J83" s="43">
        <v>45.8</v>
      </c>
      <c r="K83" s="44" t="s">
        <v>108</v>
      </c>
      <c r="L83" s="52" t="s">
        <v>169</v>
      </c>
    </row>
    <row r="84" spans="1:12" ht="14.4" x14ac:dyDescent="0.3">
      <c r="A84" s="23"/>
      <c r="B84" s="15"/>
      <c r="C84" s="11"/>
      <c r="D84" s="7" t="s">
        <v>23</v>
      </c>
      <c r="E84" s="42" t="s">
        <v>50</v>
      </c>
      <c r="F84" s="43">
        <v>30</v>
      </c>
      <c r="G84" s="43">
        <v>2.2999999999999998</v>
      </c>
      <c r="H84" s="43">
        <v>0.2</v>
      </c>
      <c r="I84" s="43">
        <v>14.8</v>
      </c>
      <c r="J84" s="43">
        <v>70.3</v>
      </c>
      <c r="K84" s="44" t="s">
        <v>49</v>
      </c>
      <c r="L84" s="52" t="s">
        <v>153</v>
      </c>
    </row>
    <row r="85" spans="1:12" ht="14.4" x14ac:dyDescent="0.3">
      <c r="A85" s="23"/>
      <c r="B85" s="15"/>
      <c r="C85" s="11"/>
      <c r="D85" s="7"/>
      <c r="E85" s="42" t="s">
        <v>163</v>
      </c>
      <c r="F85" s="43">
        <v>200</v>
      </c>
      <c r="G85" s="43">
        <v>1.4</v>
      </c>
      <c r="H85" s="43">
        <v>0.4</v>
      </c>
      <c r="I85" s="43">
        <v>22.8</v>
      </c>
      <c r="J85" s="43">
        <v>100.4</v>
      </c>
      <c r="K85" s="44" t="s">
        <v>49</v>
      </c>
      <c r="L85" s="52" t="s">
        <v>166</v>
      </c>
    </row>
    <row r="86" spans="1:12" ht="14.4" x14ac:dyDescent="0.3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52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52"/>
    </row>
    <row r="88" spans="1:12" ht="14.4" x14ac:dyDescent="0.3">
      <c r="A88" s="24"/>
      <c r="B88" s="17"/>
      <c r="C88" s="8"/>
      <c r="D88" s="18" t="s">
        <v>33</v>
      </c>
      <c r="E88" s="9"/>
      <c r="F88" s="19">
        <f>SUM(F81:F87)</f>
        <v>570</v>
      </c>
      <c r="G88" s="19">
        <f t="shared" ref="G88" si="37">SUM(G81:G87)</f>
        <v>11.299999999999999</v>
      </c>
      <c r="H88" s="19">
        <f t="shared" ref="H88" si="38">SUM(H81:H87)</f>
        <v>17.299999999999997</v>
      </c>
      <c r="I88" s="19">
        <f t="shared" ref="I88" si="39">SUM(I81:I87)</f>
        <v>69.7</v>
      </c>
      <c r="J88" s="19">
        <f t="shared" ref="J88" si="40">SUM(J81:J87)</f>
        <v>479.9</v>
      </c>
      <c r="K88" s="25"/>
      <c r="L88" s="59">
        <f>L81+L82+L83+L84+L85</f>
        <v>70</v>
      </c>
    </row>
    <row r="89" spans="1:12" ht="14.4" x14ac:dyDescent="0.3">
      <c r="A89" s="26">
        <f>A81</f>
        <v>1</v>
      </c>
      <c r="B89" s="13">
        <f>B81</f>
        <v>5</v>
      </c>
      <c r="C89" s="10" t="s">
        <v>25</v>
      </c>
      <c r="D89" s="7" t="s">
        <v>26</v>
      </c>
      <c r="E89" s="42" t="s">
        <v>109</v>
      </c>
      <c r="F89" s="43">
        <v>60</v>
      </c>
      <c r="G89" s="43">
        <v>0.9</v>
      </c>
      <c r="H89" s="43">
        <v>2.8</v>
      </c>
      <c r="I89" s="43">
        <v>5.9</v>
      </c>
      <c r="J89" s="43">
        <v>52</v>
      </c>
      <c r="K89" s="44">
        <v>37</v>
      </c>
      <c r="L89" s="52" t="s">
        <v>150</v>
      </c>
    </row>
    <row r="90" spans="1:12" ht="14.4" x14ac:dyDescent="0.3">
      <c r="A90" s="23"/>
      <c r="B90" s="15"/>
      <c r="C90" s="11"/>
      <c r="D90" s="7" t="s">
        <v>27</v>
      </c>
      <c r="E90" s="42" t="s">
        <v>110</v>
      </c>
      <c r="F90" s="43">
        <v>200</v>
      </c>
      <c r="G90" s="43">
        <v>4.2</v>
      </c>
      <c r="H90" s="43">
        <v>6.6</v>
      </c>
      <c r="I90" s="43">
        <v>6.5</v>
      </c>
      <c r="J90" s="43">
        <v>102.6</v>
      </c>
      <c r="K90" s="44">
        <v>23</v>
      </c>
      <c r="L90" s="52" t="s">
        <v>162</v>
      </c>
    </row>
    <row r="91" spans="1:12" ht="14.4" x14ac:dyDescent="0.3">
      <c r="A91" s="23"/>
      <c r="B91" s="15"/>
      <c r="C91" s="11"/>
      <c r="D91" s="7" t="s">
        <v>28</v>
      </c>
      <c r="E91" s="42" t="s">
        <v>111</v>
      </c>
      <c r="F91" s="43">
        <v>90</v>
      </c>
      <c r="G91" s="43">
        <v>17.7</v>
      </c>
      <c r="H91" s="43">
        <v>5</v>
      </c>
      <c r="I91" s="43">
        <v>14.9</v>
      </c>
      <c r="J91" s="43">
        <v>175.6</v>
      </c>
      <c r="K91" s="44" t="s">
        <v>49</v>
      </c>
      <c r="L91" s="52" t="s">
        <v>173</v>
      </c>
    </row>
    <row r="92" spans="1:12" ht="14.4" x14ac:dyDescent="0.3">
      <c r="A92" s="23"/>
      <c r="B92" s="15"/>
      <c r="C92" s="11"/>
      <c r="D92" s="7" t="s">
        <v>29</v>
      </c>
      <c r="E92" s="42" t="s">
        <v>112</v>
      </c>
      <c r="F92" s="43">
        <v>150</v>
      </c>
      <c r="G92" s="43">
        <v>3.1</v>
      </c>
      <c r="H92" s="43">
        <v>6.5</v>
      </c>
      <c r="I92" s="43">
        <v>20.2</v>
      </c>
      <c r="J92" s="43">
        <v>152</v>
      </c>
      <c r="K92" s="44">
        <v>85</v>
      </c>
      <c r="L92" s="52" t="s">
        <v>170</v>
      </c>
    </row>
    <row r="93" spans="1:12" ht="14.4" x14ac:dyDescent="0.3">
      <c r="A93" s="23"/>
      <c r="B93" s="15"/>
      <c r="C93" s="11"/>
      <c r="D93" s="7" t="s">
        <v>30</v>
      </c>
      <c r="E93" s="42" t="s">
        <v>75</v>
      </c>
      <c r="F93" s="43">
        <v>180</v>
      </c>
      <c r="G93" s="43">
        <v>0.9</v>
      </c>
      <c r="H93" s="43">
        <v>0</v>
      </c>
      <c r="I93" s="43">
        <v>14.1</v>
      </c>
      <c r="J93" s="43">
        <v>60.2</v>
      </c>
      <c r="K93" s="44" t="s">
        <v>76</v>
      </c>
      <c r="L93" s="52" t="s">
        <v>149</v>
      </c>
    </row>
    <row r="94" spans="1:12" ht="14.4" x14ac:dyDescent="0.3">
      <c r="A94" s="23"/>
      <c r="B94" s="15"/>
      <c r="C94" s="11"/>
      <c r="D94" s="7" t="s">
        <v>31</v>
      </c>
      <c r="E94" s="42" t="s">
        <v>50</v>
      </c>
      <c r="F94" s="43">
        <v>30</v>
      </c>
      <c r="G94" s="43">
        <v>2.2999999999999998</v>
      </c>
      <c r="H94" s="43">
        <v>0.2</v>
      </c>
      <c r="I94" s="43">
        <v>14.8</v>
      </c>
      <c r="J94" s="43">
        <v>70.3</v>
      </c>
      <c r="K94" s="44" t="s">
        <v>49</v>
      </c>
      <c r="L94" s="52" t="s">
        <v>153</v>
      </c>
    </row>
    <row r="95" spans="1:12" ht="14.4" x14ac:dyDescent="0.3">
      <c r="A95" s="23"/>
      <c r="B95" s="15"/>
      <c r="C95" s="11"/>
      <c r="D95" s="7" t="s">
        <v>32</v>
      </c>
      <c r="E95" s="42" t="s">
        <v>58</v>
      </c>
      <c r="F95" s="43">
        <v>30</v>
      </c>
      <c r="G95" s="43">
        <v>2</v>
      </c>
      <c r="H95" s="43">
        <v>0.4</v>
      </c>
      <c r="I95" s="43">
        <v>11.9</v>
      </c>
      <c r="J95" s="43">
        <v>58.7</v>
      </c>
      <c r="K95" s="44" t="s">
        <v>49</v>
      </c>
      <c r="L95" s="52" t="s">
        <v>153</v>
      </c>
    </row>
    <row r="96" spans="1:12" ht="14.4" x14ac:dyDescent="0.3">
      <c r="A96" s="23"/>
      <c r="B96" s="15"/>
      <c r="C96" s="11"/>
      <c r="D96" s="6"/>
      <c r="E96" s="42" t="s">
        <v>113</v>
      </c>
      <c r="F96" s="43">
        <v>40</v>
      </c>
      <c r="G96" s="43">
        <v>0.6</v>
      </c>
      <c r="H96" s="43">
        <v>3.3</v>
      </c>
      <c r="I96" s="43">
        <v>1.3</v>
      </c>
      <c r="J96" s="43">
        <v>37.200000000000003</v>
      </c>
      <c r="K96" s="44" t="s">
        <v>114</v>
      </c>
      <c r="L96" s="52" t="s">
        <v>158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52"/>
    </row>
    <row r="98" spans="1:12" ht="14.4" x14ac:dyDescent="0.3">
      <c r="A98" s="24"/>
      <c r="B98" s="17"/>
      <c r="C98" s="8"/>
      <c r="D98" s="18" t="s">
        <v>33</v>
      </c>
      <c r="E98" s="9"/>
      <c r="F98" s="19">
        <f>SUM(F89:F97)</f>
        <v>780</v>
      </c>
      <c r="G98" s="19">
        <f t="shared" ref="G98" si="41">SUM(G89:G97)</f>
        <v>31.700000000000003</v>
      </c>
      <c r="H98" s="19">
        <f t="shared" ref="H98" si="42">SUM(H89:H97)</f>
        <v>24.799999999999997</v>
      </c>
      <c r="I98" s="19">
        <f t="shared" ref="I98" si="43">SUM(I89:I97)</f>
        <v>89.600000000000009</v>
      </c>
      <c r="J98" s="19">
        <f t="shared" ref="J98" si="44">SUM(J89:J97)</f>
        <v>708.6</v>
      </c>
      <c r="K98" s="25"/>
      <c r="L98" s="59">
        <f>L89+L90+L91+L92+L93+L94+L95+L96</f>
        <v>126.07</v>
      </c>
    </row>
    <row r="99" spans="1:12" ht="15.75" customHeight="1" thickBot="1" x14ac:dyDescent="0.3">
      <c r="A99" s="29">
        <f>A81</f>
        <v>1</v>
      </c>
      <c r="B99" s="30">
        <f>B81</f>
        <v>5</v>
      </c>
      <c r="C99" s="64" t="s">
        <v>4</v>
      </c>
      <c r="D99" s="65"/>
      <c r="E99" s="31"/>
      <c r="F99" s="32">
        <f>F88+F98</f>
        <v>1350</v>
      </c>
      <c r="G99" s="32">
        <f t="shared" ref="G99" si="45">G88+G98</f>
        <v>43</v>
      </c>
      <c r="H99" s="32">
        <f t="shared" ref="H99" si="46">H88+H98</f>
        <v>42.099999999999994</v>
      </c>
      <c r="I99" s="32">
        <f t="shared" ref="I99" si="47">I88+I98</f>
        <v>159.30000000000001</v>
      </c>
      <c r="J99" s="32">
        <f t="shared" ref="J99:L99" si="48">J88+J98</f>
        <v>1188.5</v>
      </c>
      <c r="K99" s="32"/>
      <c r="L99" s="53">
        <f t="shared" si="48"/>
        <v>196.07</v>
      </c>
    </row>
    <row r="100" spans="1:12" ht="14.4" x14ac:dyDescent="0.3">
      <c r="A100" s="20">
        <v>2</v>
      </c>
      <c r="B100" s="21">
        <v>1</v>
      </c>
      <c r="C100" s="22" t="s">
        <v>20</v>
      </c>
      <c r="D100" s="5" t="s">
        <v>21</v>
      </c>
      <c r="E100" s="39" t="s">
        <v>115</v>
      </c>
      <c r="F100" s="40">
        <v>150</v>
      </c>
      <c r="G100" s="40">
        <v>6.1</v>
      </c>
      <c r="H100" s="40">
        <v>6.9</v>
      </c>
      <c r="I100" s="40">
        <v>29</v>
      </c>
      <c r="J100" s="40">
        <v>202.7</v>
      </c>
      <c r="K100" s="41" t="s">
        <v>116</v>
      </c>
      <c r="L100" s="51" t="s">
        <v>168</v>
      </c>
    </row>
    <row r="101" spans="1:12" ht="14.4" x14ac:dyDescent="0.3">
      <c r="A101" s="23"/>
      <c r="B101" s="15"/>
      <c r="C101" s="11"/>
      <c r="D101" s="6"/>
      <c r="E101" s="42" t="s">
        <v>148</v>
      </c>
      <c r="F101" s="43">
        <v>10</v>
      </c>
      <c r="G101" s="43">
        <v>0.1</v>
      </c>
      <c r="H101" s="43">
        <v>7.3</v>
      </c>
      <c r="I101" s="43">
        <v>0.1</v>
      </c>
      <c r="J101" s="43">
        <v>66.099999999999994</v>
      </c>
      <c r="K101" s="44" t="s">
        <v>45</v>
      </c>
      <c r="L101" s="52" t="s">
        <v>150</v>
      </c>
    </row>
    <row r="102" spans="1:12" ht="14.4" x14ac:dyDescent="0.3">
      <c r="A102" s="23"/>
      <c r="B102" s="15"/>
      <c r="C102" s="11"/>
      <c r="D102" s="7" t="s">
        <v>22</v>
      </c>
      <c r="E102" s="42" t="s">
        <v>61</v>
      </c>
      <c r="F102" s="43">
        <v>180</v>
      </c>
      <c r="G102" s="43">
        <v>4.2</v>
      </c>
      <c r="H102" s="43">
        <v>3.2</v>
      </c>
      <c r="I102" s="43">
        <v>11.2</v>
      </c>
      <c r="J102" s="43">
        <v>90.4</v>
      </c>
      <c r="K102" s="44" t="s">
        <v>62</v>
      </c>
      <c r="L102" s="52" t="s">
        <v>160</v>
      </c>
    </row>
    <row r="103" spans="1:12" ht="14.4" x14ac:dyDescent="0.3">
      <c r="A103" s="23"/>
      <c r="B103" s="15"/>
      <c r="C103" s="11"/>
      <c r="D103" s="7" t="s">
        <v>23</v>
      </c>
      <c r="E103" s="42" t="s">
        <v>50</v>
      </c>
      <c r="F103" s="43">
        <v>30</v>
      </c>
      <c r="G103" s="43">
        <v>2.2999999999999998</v>
      </c>
      <c r="H103" s="43">
        <v>0.2</v>
      </c>
      <c r="I103" s="43">
        <v>14.8</v>
      </c>
      <c r="J103" s="43">
        <v>70.3</v>
      </c>
      <c r="K103" s="44" t="s">
        <v>49</v>
      </c>
      <c r="L103" s="52" t="s">
        <v>153</v>
      </c>
    </row>
    <row r="104" spans="1:12" ht="14.4" x14ac:dyDescent="0.3">
      <c r="A104" s="23"/>
      <c r="B104" s="15"/>
      <c r="C104" s="11"/>
      <c r="D104" s="7"/>
      <c r="E104" s="42" t="s">
        <v>48</v>
      </c>
      <c r="F104" s="43">
        <v>200</v>
      </c>
      <c r="G104" s="43">
        <v>1</v>
      </c>
      <c r="H104" s="43">
        <v>0.2</v>
      </c>
      <c r="I104" s="43">
        <v>20.2</v>
      </c>
      <c r="J104" s="43">
        <v>86.6</v>
      </c>
      <c r="K104" s="44" t="s">
        <v>49</v>
      </c>
      <c r="L104" s="52" t="s">
        <v>166</v>
      </c>
    </row>
    <row r="105" spans="1:12" ht="14.4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52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52"/>
    </row>
    <row r="107" spans="1:12" ht="14.4" x14ac:dyDescent="0.3">
      <c r="A107" s="24"/>
      <c r="B107" s="17"/>
      <c r="C107" s="8"/>
      <c r="D107" s="18" t="s">
        <v>33</v>
      </c>
      <c r="E107" s="9"/>
      <c r="F107" s="19">
        <f>SUM(F100:F106)</f>
        <v>570</v>
      </c>
      <c r="G107" s="19">
        <f t="shared" ref="G107:J107" si="49">SUM(G100:G106)</f>
        <v>13.7</v>
      </c>
      <c r="H107" s="19">
        <f t="shared" si="49"/>
        <v>17.799999999999997</v>
      </c>
      <c r="I107" s="19">
        <f t="shared" si="49"/>
        <v>75.3</v>
      </c>
      <c r="J107" s="19">
        <f t="shared" si="49"/>
        <v>516.09999999999991</v>
      </c>
      <c r="K107" s="25"/>
      <c r="L107" s="59">
        <f>L100+L101+L102+L103+L104</f>
        <v>73</v>
      </c>
    </row>
    <row r="108" spans="1:12" ht="14.4" x14ac:dyDescent="0.3">
      <c r="A108" s="26">
        <f>A100</f>
        <v>2</v>
      </c>
      <c r="B108" s="13">
        <f>B100</f>
        <v>1</v>
      </c>
      <c r="C108" s="10" t="s">
        <v>25</v>
      </c>
      <c r="D108" s="7" t="s">
        <v>26</v>
      </c>
      <c r="E108" s="42" t="s">
        <v>117</v>
      </c>
      <c r="F108" s="43">
        <v>60</v>
      </c>
      <c r="G108" s="43">
        <v>2.6</v>
      </c>
      <c r="H108" s="43">
        <v>5</v>
      </c>
      <c r="I108" s="43">
        <v>3.9</v>
      </c>
      <c r="J108" s="43">
        <v>71.3</v>
      </c>
      <c r="K108" s="44">
        <v>50</v>
      </c>
      <c r="L108" s="52" t="s">
        <v>151</v>
      </c>
    </row>
    <row r="109" spans="1:12" ht="14.4" x14ac:dyDescent="0.3">
      <c r="A109" s="23"/>
      <c r="B109" s="15"/>
      <c r="C109" s="11"/>
      <c r="D109" s="7" t="s">
        <v>27</v>
      </c>
      <c r="E109" s="42" t="s">
        <v>52</v>
      </c>
      <c r="F109" s="43">
        <v>200</v>
      </c>
      <c r="G109" s="43">
        <v>5.2</v>
      </c>
      <c r="H109" s="43">
        <v>2.2999999999999998</v>
      </c>
      <c r="I109" s="43">
        <v>18.5</v>
      </c>
      <c r="J109" s="43">
        <v>115.4</v>
      </c>
      <c r="K109" s="44" t="s">
        <v>53</v>
      </c>
      <c r="L109" s="52" t="s">
        <v>172</v>
      </c>
    </row>
    <row r="110" spans="1:12" ht="14.4" x14ac:dyDescent="0.3">
      <c r="A110" s="23"/>
      <c r="B110" s="15"/>
      <c r="C110" s="11"/>
      <c r="D110" s="7" t="s">
        <v>28</v>
      </c>
      <c r="E110" s="42" t="s">
        <v>72</v>
      </c>
      <c r="F110" s="43">
        <v>90</v>
      </c>
      <c r="G110" s="43">
        <v>16.399999999999999</v>
      </c>
      <c r="H110" s="43">
        <v>15.7</v>
      </c>
      <c r="I110" s="43">
        <v>14.8</v>
      </c>
      <c r="J110" s="43">
        <v>265.7</v>
      </c>
      <c r="K110" s="44" t="s">
        <v>71</v>
      </c>
      <c r="L110" s="52" t="s">
        <v>174</v>
      </c>
    </row>
    <row r="111" spans="1:12" ht="14.4" x14ac:dyDescent="0.3">
      <c r="A111" s="23"/>
      <c r="B111" s="15"/>
      <c r="C111" s="11"/>
      <c r="D111" s="7" t="s">
        <v>29</v>
      </c>
      <c r="E111" s="42" t="s">
        <v>68</v>
      </c>
      <c r="F111" s="43">
        <v>150</v>
      </c>
      <c r="G111" s="43">
        <v>8.1999999999999993</v>
      </c>
      <c r="H111" s="43">
        <v>6.3</v>
      </c>
      <c r="I111" s="43">
        <v>35.9</v>
      </c>
      <c r="J111" s="43">
        <v>233.7</v>
      </c>
      <c r="K111" s="44" t="s">
        <v>69</v>
      </c>
      <c r="L111" s="52" t="s">
        <v>172</v>
      </c>
    </row>
    <row r="112" spans="1:12" ht="14.4" x14ac:dyDescent="0.3">
      <c r="A112" s="23"/>
      <c r="B112" s="15"/>
      <c r="C112" s="11"/>
      <c r="D112" s="7"/>
      <c r="E112" s="42" t="s">
        <v>88</v>
      </c>
      <c r="F112" s="43">
        <v>20</v>
      </c>
      <c r="G112" s="43">
        <v>0.7</v>
      </c>
      <c r="H112" s="43">
        <v>1.5</v>
      </c>
      <c r="I112" s="43">
        <v>1.9</v>
      </c>
      <c r="J112" s="43">
        <v>23.8</v>
      </c>
      <c r="K112" s="44" t="s">
        <v>89</v>
      </c>
      <c r="L112" s="52" t="s">
        <v>158</v>
      </c>
    </row>
    <row r="113" spans="1:12" ht="14.4" x14ac:dyDescent="0.3">
      <c r="A113" s="23"/>
      <c r="B113" s="15"/>
      <c r="C113" s="11"/>
      <c r="D113" s="7" t="s">
        <v>30</v>
      </c>
      <c r="E113" s="42" t="s">
        <v>103</v>
      </c>
      <c r="F113" s="43">
        <v>180</v>
      </c>
      <c r="G113" s="43">
        <v>0.2</v>
      </c>
      <c r="H113" s="43">
        <v>0.1</v>
      </c>
      <c r="I113" s="43">
        <v>11</v>
      </c>
      <c r="J113" s="43">
        <v>45.5</v>
      </c>
      <c r="K113" s="44" t="s">
        <v>104</v>
      </c>
      <c r="L113" s="52" t="s">
        <v>161</v>
      </c>
    </row>
    <row r="114" spans="1:12" ht="14.4" x14ac:dyDescent="0.3">
      <c r="A114" s="23"/>
      <c r="B114" s="15"/>
      <c r="C114" s="11"/>
      <c r="D114" s="7" t="s">
        <v>31</v>
      </c>
      <c r="E114" s="42" t="s">
        <v>50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49</v>
      </c>
      <c r="L114" s="52" t="s">
        <v>153</v>
      </c>
    </row>
    <row r="115" spans="1:12" ht="14.4" x14ac:dyDescent="0.3">
      <c r="A115" s="23"/>
      <c r="B115" s="15"/>
      <c r="C115" s="11"/>
      <c r="D115" s="7" t="s">
        <v>32</v>
      </c>
      <c r="E115" s="42" t="s">
        <v>58</v>
      </c>
      <c r="F115" s="43">
        <v>30</v>
      </c>
      <c r="G115" s="43">
        <v>2</v>
      </c>
      <c r="H115" s="43">
        <v>0.4</v>
      </c>
      <c r="I115" s="43">
        <v>11.9</v>
      </c>
      <c r="J115" s="43">
        <v>58.7</v>
      </c>
      <c r="K115" s="44" t="s">
        <v>49</v>
      </c>
      <c r="L115" s="52" t="s">
        <v>153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52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52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SUM(F108:F117)</f>
        <v>760</v>
      </c>
      <c r="G118" s="19">
        <f>SUM(G108:G117)</f>
        <v>37.6</v>
      </c>
      <c r="H118" s="19">
        <f>SUM(H108:H117)</f>
        <v>31.5</v>
      </c>
      <c r="I118" s="19">
        <f>SUM(I108:I117)</f>
        <v>112.7</v>
      </c>
      <c r="J118" s="19">
        <f>SUM(J108:J117)</f>
        <v>884.39999999999986</v>
      </c>
      <c r="K118" s="25"/>
      <c r="L118" s="59">
        <f>L108+L109+L110+L111+L112+L113+L114+L115</f>
        <v>123.07</v>
      </c>
    </row>
    <row r="119" spans="1:12" ht="15" thickBot="1" x14ac:dyDescent="0.3">
      <c r="A119" s="29">
        <f>A100</f>
        <v>2</v>
      </c>
      <c r="B119" s="30">
        <f>B100</f>
        <v>1</v>
      </c>
      <c r="C119" s="64" t="s">
        <v>4</v>
      </c>
      <c r="D119" s="65"/>
      <c r="E119" s="31"/>
      <c r="F119" s="32">
        <f>F107+F118</f>
        <v>1330</v>
      </c>
      <c r="G119" s="32">
        <f>G107+G118</f>
        <v>51.3</v>
      </c>
      <c r="H119" s="32">
        <f>H107+H118</f>
        <v>49.3</v>
      </c>
      <c r="I119" s="32">
        <f>I107+I118</f>
        <v>188</v>
      </c>
      <c r="J119" s="32">
        <f>J107+J118</f>
        <v>1400.4999999999998</v>
      </c>
      <c r="K119" s="32"/>
      <c r="L119" s="53">
        <f>L107+L118</f>
        <v>196.07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118</v>
      </c>
      <c r="F120" s="40">
        <v>150</v>
      </c>
      <c r="G120" s="40">
        <v>5.4</v>
      </c>
      <c r="H120" s="40">
        <v>7</v>
      </c>
      <c r="I120" s="40">
        <v>25.6</v>
      </c>
      <c r="J120" s="40">
        <v>186.8</v>
      </c>
      <c r="K120" s="41" t="s">
        <v>119</v>
      </c>
      <c r="L120" s="51" t="s">
        <v>168</v>
      </c>
    </row>
    <row r="121" spans="1:12" ht="14.4" x14ac:dyDescent="0.3">
      <c r="A121" s="14"/>
      <c r="B121" s="15"/>
      <c r="C121" s="11"/>
      <c r="D121" s="6"/>
      <c r="E121" s="42" t="s">
        <v>148</v>
      </c>
      <c r="F121" s="43">
        <v>10</v>
      </c>
      <c r="G121" s="43">
        <v>0.1</v>
      </c>
      <c r="H121" s="43">
        <v>7.3</v>
      </c>
      <c r="I121" s="43">
        <v>0.1</v>
      </c>
      <c r="J121" s="43">
        <v>66.099999999999994</v>
      </c>
      <c r="K121" s="44" t="s">
        <v>45</v>
      </c>
      <c r="L121" s="52" t="s">
        <v>150</v>
      </c>
    </row>
    <row r="122" spans="1:12" ht="14.4" x14ac:dyDescent="0.3">
      <c r="A122" s="14"/>
      <c r="B122" s="15"/>
      <c r="C122" s="11"/>
      <c r="D122" s="7" t="s">
        <v>22</v>
      </c>
      <c r="E122" s="42" t="s">
        <v>46</v>
      </c>
      <c r="F122" s="43">
        <v>200</v>
      </c>
      <c r="G122" s="43">
        <v>3.2</v>
      </c>
      <c r="H122" s="43">
        <v>2.5</v>
      </c>
      <c r="I122" s="43">
        <v>10.9</v>
      </c>
      <c r="J122" s="43">
        <v>78.599999999999994</v>
      </c>
      <c r="K122" s="44" t="s">
        <v>47</v>
      </c>
      <c r="L122" s="52" t="s">
        <v>150</v>
      </c>
    </row>
    <row r="123" spans="1:12" ht="14.4" x14ac:dyDescent="0.3">
      <c r="A123" s="14"/>
      <c r="B123" s="15"/>
      <c r="C123" s="11"/>
      <c r="D123" s="7" t="s">
        <v>23</v>
      </c>
      <c r="E123" s="42" t="s">
        <v>50</v>
      </c>
      <c r="F123" s="43">
        <v>30</v>
      </c>
      <c r="G123" s="43">
        <v>2.2999999999999998</v>
      </c>
      <c r="H123" s="43">
        <v>0.2</v>
      </c>
      <c r="I123" s="43">
        <v>14.8</v>
      </c>
      <c r="J123" s="43">
        <v>70.3</v>
      </c>
      <c r="K123" s="44" t="s">
        <v>49</v>
      </c>
      <c r="L123" s="52" t="s">
        <v>153</v>
      </c>
    </row>
    <row r="124" spans="1:12" ht="14.4" x14ac:dyDescent="0.3">
      <c r="A124" s="14"/>
      <c r="B124" s="15"/>
      <c r="C124" s="11"/>
      <c r="D124" s="7" t="s">
        <v>24</v>
      </c>
      <c r="E124" s="42" t="s">
        <v>63</v>
      </c>
      <c r="F124" s="43">
        <v>160</v>
      </c>
      <c r="G124" s="43">
        <v>0.6</v>
      </c>
      <c r="H124" s="43">
        <v>0.6</v>
      </c>
      <c r="I124" s="43">
        <v>15.7</v>
      </c>
      <c r="J124" s="43">
        <v>71</v>
      </c>
      <c r="K124" s="44" t="s">
        <v>49</v>
      </c>
      <c r="L124" s="52" t="s">
        <v>170</v>
      </c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52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52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550</v>
      </c>
      <c r="G127" s="19">
        <f t="shared" ref="G127:J127" si="50">SUM(G120:G126)</f>
        <v>11.6</v>
      </c>
      <c r="H127" s="19">
        <f t="shared" si="50"/>
        <v>17.600000000000001</v>
      </c>
      <c r="I127" s="19">
        <f t="shared" si="50"/>
        <v>67.100000000000009</v>
      </c>
      <c r="J127" s="19">
        <f t="shared" si="50"/>
        <v>472.8</v>
      </c>
      <c r="K127" s="25"/>
      <c r="L127" s="59">
        <f>L120+L121+L122+L123+L124</f>
        <v>74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65</v>
      </c>
      <c r="F128" s="43">
        <v>60</v>
      </c>
      <c r="G128" s="43">
        <v>0.7</v>
      </c>
      <c r="H128" s="43">
        <v>3.9</v>
      </c>
      <c r="I128" s="43">
        <v>4.0999999999999996</v>
      </c>
      <c r="J128" s="43">
        <v>54.6</v>
      </c>
      <c r="K128" s="44" t="s">
        <v>66</v>
      </c>
      <c r="L128" s="52" t="s">
        <v>151</v>
      </c>
    </row>
    <row r="129" spans="1:12" ht="14.4" x14ac:dyDescent="0.3">
      <c r="A129" s="14"/>
      <c r="B129" s="15"/>
      <c r="C129" s="11"/>
      <c r="D129" s="7" t="s">
        <v>27</v>
      </c>
      <c r="E129" s="42" t="s">
        <v>120</v>
      </c>
      <c r="F129" s="43">
        <v>200</v>
      </c>
      <c r="G129" s="43">
        <v>7.1</v>
      </c>
      <c r="H129" s="43">
        <v>8.4</v>
      </c>
      <c r="I129" s="43">
        <v>12.3</v>
      </c>
      <c r="J129" s="43">
        <v>153.30000000000001</v>
      </c>
      <c r="K129" s="44">
        <v>106</v>
      </c>
      <c r="L129" s="52" t="s">
        <v>168</v>
      </c>
    </row>
    <row r="130" spans="1:12" ht="14.4" x14ac:dyDescent="0.3">
      <c r="A130" s="14"/>
      <c r="B130" s="15"/>
      <c r="C130" s="11"/>
      <c r="D130" s="7" t="s">
        <v>28</v>
      </c>
      <c r="E130" s="42" t="s">
        <v>121</v>
      </c>
      <c r="F130" s="43">
        <v>90</v>
      </c>
      <c r="G130" s="43">
        <v>14.2</v>
      </c>
      <c r="H130" s="43">
        <v>15.5</v>
      </c>
      <c r="I130" s="43">
        <v>10.7</v>
      </c>
      <c r="J130" s="43">
        <v>239</v>
      </c>
      <c r="K130" s="44" t="s">
        <v>122</v>
      </c>
      <c r="L130" s="52" t="s">
        <v>175</v>
      </c>
    </row>
    <row r="131" spans="1:12" ht="14.4" x14ac:dyDescent="0.3">
      <c r="A131" s="14"/>
      <c r="B131" s="15"/>
      <c r="C131" s="11"/>
      <c r="D131" s="7" t="s">
        <v>29</v>
      </c>
      <c r="E131" s="42" t="s">
        <v>123</v>
      </c>
      <c r="F131" s="43">
        <v>150</v>
      </c>
      <c r="G131" s="43">
        <v>3.6</v>
      </c>
      <c r="H131" s="43">
        <v>4.8</v>
      </c>
      <c r="I131" s="43">
        <v>36.4</v>
      </c>
      <c r="J131" s="43">
        <v>203.5</v>
      </c>
      <c r="K131" s="44" t="s">
        <v>124</v>
      </c>
      <c r="L131" s="52" t="s">
        <v>166</v>
      </c>
    </row>
    <row r="132" spans="1:12" ht="14.4" x14ac:dyDescent="0.3">
      <c r="A132" s="14"/>
      <c r="B132" s="15"/>
      <c r="C132" s="11"/>
      <c r="D132" s="7"/>
      <c r="E132" s="42" t="s">
        <v>125</v>
      </c>
      <c r="F132" s="43">
        <v>30</v>
      </c>
      <c r="G132" s="43">
        <v>0.8</v>
      </c>
      <c r="H132" s="43">
        <v>1.1000000000000001</v>
      </c>
      <c r="I132" s="43">
        <v>1.3</v>
      </c>
      <c r="J132" s="43">
        <v>18.7</v>
      </c>
      <c r="K132" s="44" t="s">
        <v>126</v>
      </c>
      <c r="L132" s="52" t="s">
        <v>158</v>
      </c>
    </row>
    <row r="133" spans="1:12" ht="14.4" x14ac:dyDescent="0.3">
      <c r="A133" s="14"/>
      <c r="B133" s="15"/>
      <c r="C133" s="11"/>
      <c r="D133" s="7" t="s">
        <v>30</v>
      </c>
      <c r="E133" s="42" t="s">
        <v>90</v>
      </c>
      <c r="F133" s="43">
        <v>180</v>
      </c>
      <c r="G133" s="43">
        <v>0.4</v>
      </c>
      <c r="H133" s="43">
        <v>0</v>
      </c>
      <c r="I133" s="43">
        <v>17.8</v>
      </c>
      <c r="J133" s="43">
        <v>72.900000000000006</v>
      </c>
      <c r="K133" s="44" t="s">
        <v>91</v>
      </c>
      <c r="L133" s="52" t="s">
        <v>164</v>
      </c>
    </row>
    <row r="134" spans="1:12" ht="14.4" x14ac:dyDescent="0.3">
      <c r="A134" s="14"/>
      <c r="B134" s="15"/>
      <c r="C134" s="11"/>
      <c r="D134" s="7" t="s">
        <v>31</v>
      </c>
      <c r="E134" s="42" t="s">
        <v>50</v>
      </c>
      <c r="F134" s="43">
        <v>30</v>
      </c>
      <c r="G134" s="43">
        <v>2.2999999999999998</v>
      </c>
      <c r="H134" s="43">
        <v>0.2</v>
      </c>
      <c r="I134" s="43">
        <v>14.8</v>
      </c>
      <c r="J134" s="43">
        <v>70.3</v>
      </c>
      <c r="K134" s="44" t="s">
        <v>49</v>
      </c>
      <c r="L134" s="52" t="s">
        <v>153</v>
      </c>
    </row>
    <row r="135" spans="1:12" ht="14.4" x14ac:dyDescent="0.3">
      <c r="A135" s="14"/>
      <c r="B135" s="15"/>
      <c r="C135" s="11"/>
      <c r="D135" s="7" t="s">
        <v>32</v>
      </c>
      <c r="E135" s="42" t="s">
        <v>58</v>
      </c>
      <c r="F135" s="43">
        <v>30</v>
      </c>
      <c r="G135" s="43">
        <v>2</v>
      </c>
      <c r="H135" s="43">
        <v>0.4</v>
      </c>
      <c r="I135" s="43">
        <v>11.9</v>
      </c>
      <c r="J135" s="43">
        <v>58.7</v>
      </c>
      <c r="K135" s="44" t="s">
        <v>49</v>
      </c>
      <c r="L135" s="52" t="s">
        <v>153</v>
      </c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52"/>
    </row>
    <row r="137" spans="1:12" ht="14.4" x14ac:dyDescent="0.3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52"/>
    </row>
    <row r="138" spans="1:12" ht="14.4" x14ac:dyDescent="0.3">
      <c r="A138" s="16"/>
      <c r="B138" s="17"/>
      <c r="C138" s="8"/>
      <c r="D138" s="18" t="s">
        <v>33</v>
      </c>
      <c r="E138" s="9"/>
      <c r="F138" s="19">
        <f>SUM(F128:F137)</f>
        <v>770</v>
      </c>
      <c r="G138" s="19">
        <f t="shared" ref="G138:J138" si="51">SUM(G128:G137)</f>
        <v>31.1</v>
      </c>
      <c r="H138" s="19">
        <f t="shared" si="51"/>
        <v>34.300000000000004</v>
      </c>
      <c r="I138" s="19">
        <f t="shared" si="51"/>
        <v>109.3</v>
      </c>
      <c r="J138" s="19">
        <f t="shared" si="51"/>
        <v>871</v>
      </c>
      <c r="K138" s="25"/>
      <c r="L138" s="59">
        <f>L128+L129+L130+L131+L132+L133+L134+L135</f>
        <v>122.07</v>
      </c>
    </row>
    <row r="139" spans="1:12" ht="15" thickBot="1" x14ac:dyDescent="0.3">
      <c r="A139" s="33">
        <f>A120</f>
        <v>2</v>
      </c>
      <c r="B139" s="33">
        <f>B120</f>
        <v>2</v>
      </c>
      <c r="C139" s="64" t="s">
        <v>4</v>
      </c>
      <c r="D139" s="65"/>
      <c r="E139" s="31"/>
      <c r="F139" s="32">
        <f>F127+F138</f>
        <v>1320</v>
      </c>
      <c r="G139" s="32">
        <f t="shared" ref="G139" si="52">G127+G138</f>
        <v>42.7</v>
      </c>
      <c r="H139" s="32">
        <f t="shared" ref="H139" si="53">H127+H138</f>
        <v>51.900000000000006</v>
      </c>
      <c r="I139" s="32">
        <f t="shared" ref="I139" si="54">I127+I138</f>
        <v>176.4</v>
      </c>
      <c r="J139" s="32">
        <f t="shared" ref="J139:L139" si="55">J127+J138</f>
        <v>1343.8</v>
      </c>
      <c r="K139" s="32"/>
      <c r="L139" s="53">
        <f t="shared" si="55"/>
        <v>196.07</v>
      </c>
    </row>
    <row r="140" spans="1:12" ht="14.4" x14ac:dyDescent="0.3">
      <c r="A140" s="20">
        <v>2</v>
      </c>
      <c r="B140" s="21">
        <v>3</v>
      </c>
      <c r="C140" s="22" t="s">
        <v>20</v>
      </c>
      <c r="D140" s="5" t="s">
        <v>21</v>
      </c>
      <c r="E140" s="39" t="s">
        <v>115</v>
      </c>
      <c r="F140" s="40">
        <v>170</v>
      </c>
      <c r="G140" s="40">
        <v>7.1</v>
      </c>
      <c r="H140" s="40">
        <v>8.6</v>
      </c>
      <c r="I140" s="40">
        <v>32</v>
      </c>
      <c r="J140" s="40">
        <v>233.7</v>
      </c>
      <c r="K140" s="41" t="s">
        <v>93</v>
      </c>
      <c r="L140" s="51" t="s">
        <v>166</v>
      </c>
    </row>
    <row r="141" spans="1:12" ht="14.4" x14ac:dyDescent="0.3">
      <c r="A141" s="23"/>
      <c r="B141" s="15"/>
      <c r="C141" s="11"/>
      <c r="D141" s="6"/>
      <c r="E141" s="42" t="s">
        <v>148</v>
      </c>
      <c r="F141" s="43">
        <v>10</v>
      </c>
      <c r="G141" s="43">
        <v>0.1</v>
      </c>
      <c r="H141" s="43">
        <v>7.3</v>
      </c>
      <c r="I141" s="43">
        <v>0.1</v>
      </c>
      <c r="J141" s="43">
        <v>66.099999999999994</v>
      </c>
      <c r="K141" s="44" t="s">
        <v>45</v>
      </c>
      <c r="L141" s="52" t="s">
        <v>150</v>
      </c>
    </row>
    <row r="142" spans="1:12" ht="14.4" x14ac:dyDescent="0.3">
      <c r="A142" s="23"/>
      <c r="B142" s="15"/>
      <c r="C142" s="11"/>
      <c r="D142" s="7" t="s">
        <v>22</v>
      </c>
      <c r="E142" s="42" t="s">
        <v>61</v>
      </c>
      <c r="F142" s="43">
        <v>200</v>
      </c>
      <c r="G142" s="43">
        <v>3.4</v>
      </c>
      <c r="H142" s="43">
        <v>2.6</v>
      </c>
      <c r="I142" s="43">
        <v>11</v>
      </c>
      <c r="J142" s="43">
        <v>81</v>
      </c>
      <c r="K142" s="44" t="s">
        <v>62</v>
      </c>
      <c r="L142" s="52" t="s">
        <v>160</v>
      </c>
    </row>
    <row r="143" spans="1:12" ht="15.75" customHeight="1" x14ac:dyDescent="0.3">
      <c r="A143" s="23"/>
      <c r="B143" s="15"/>
      <c r="C143" s="11"/>
      <c r="D143" s="7" t="s">
        <v>23</v>
      </c>
      <c r="E143" s="42" t="s">
        <v>50</v>
      </c>
      <c r="F143" s="43">
        <v>30</v>
      </c>
      <c r="G143" s="43">
        <v>2.2999999999999998</v>
      </c>
      <c r="H143" s="43">
        <v>0.2</v>
      </c>
      <c r="I143" s="43">
        <v>14.8</v>
      </c>
      <c r="J143" s="43">
        <v>70.3</v>
      </c>
      <c r="K143" s="44" t="s">
        <v>49</v>
      </c>
      <c r="L143" s="52" t="s">
        <v>153</v>
      </c>
    </row>
    <row r="144" spans="1:12" ht="14.4" x14ac:dyDescent="0.3">
      <c r="A144" s="23"/>
      <c r="B144" s="15"/>
      <c r="C144" s="11"/>
      <c r="D144" s="7"/>
      <c r="E144" s="42" t="s">
        <v>127</v>
      </c>
      <c r="F144" s="43">
        <v>90</v>
      </c>
      <c r="G144" s="43">
        <v>7.7</v>
      </c>
      <c r="H144" s="43">
        <v>4.7</v>
      </c>
      <c r="I144" s="43">
        <v>34.5</v>
      </c>
      <c r="J144" s="43">
        <v>210.9</v>
      </c>
      <c r="K144" s="44" t="s">
        <v>49</v>
      </c>
      <c r="L144" s="52" t="s">
        <v>166</v>
      </c>
    </row>
    <row r="145" spans="1:12" ht="14.4" x14ac:dyDescent="0.3">
      <c r="A145" s="23"/>
      <c r="B145" s="15"/>
      <c r="C145" s="11"/>
      <c r="D145" s="6"/>
      <c r="E145" s="42" t="s">
        <v>58</v>
      </c>
      <c r="F145" s="43">
        <v>30</v>
      </c>
      <c r="G145" s="43">
        <v>2</v>
      </c>
      <c r="H145" s="43">
        <v>0.4</v>
      </c>
      <c r="I145" s="43">
        <v>11.9</v>
      </c>
      <c r="J145" s="43">
        <v>58.7</v>
      </c>
      <c r="K145" s="44" t="s">
        <v>49</v>
      </c>
      <c r="L145" s="52" t="s">
        <v>153</v>
      </c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52"/>
    </row>
    <row r="147" spans="1:12" ht="14.4" x14ac:dyDescent="0.3">
      <c r="A147" s="24"/>
      <c r="B147" s="17"/>
      <c r="C147" s="8"/>
      <c r="D147" s="18" t="s">
        <v>33</v>
      </c>
      <c r="E147" s="9"/>
      <c r="F147" s="19">
        <f>SUM(F140:F146)</f>
        <v>530</v>
      </c>
      <c r="G147" s="19">
        <f t="shared" ref="G147:J147" si="56">SUM(G140:G146)</f>
        <v>22.599999999999998</v>
      </c>
      <c r="H147" s="19">
        <f t="shared" si="56"/>
        <v>23.799999999999997</v>
      </c>
      <c r="I147" s="19">
        <f t="shared" si="56"/>
        <v>104.30000000000001</v>
      </c>
      <c r="J147" s="19">
        <f t="shared" si="56"/>
        <v>720.7</v>
      </c>
      <c r="K147" s="25"/>
      <c r="L147" s="59">
        <f>L140+L141+L142+L143+L144+L145</f>
        <v>78</v>
      </c>
    </row>
    <row r="148" spans="1:12" ht="14.4" x14ac:dyDescent="0.3">
      <c r="A148" s="26">
        <f>A140</f>
        <v>2</v>
      </c>
      <c r="B148" s="13">
        <f>B140</f>
        <v>3</v>
      </c>
      <c r="C148" s="10" t="s">
        <v>25</v>
      </c>
      <c r="D148" s="7" t="s">
        <v>26</v>
      </c>
      <c r="E148" s="42" t="s">
        <v>128</v>
      </c>
      <c r="F148" s="43">
        <v>60</v>
      </c>
      <c r="G148" s="43">
        <v>1.6</v>
      </c>
      <c r="H148" s="43">
        <v>0.6</v>
      </c>
      <c r="I148" s="43">
        <v>5.6</v>
      </c>
      <c r="J148" s="43">
        <v>34.1</v>
      </c>
      <c r="K148" s="44">
        <v>40</v>
      </c>
      <c r="L148" s="52" t="s">
        <v>150</v>
      </c>
    </row>
    <row r="149" spans="1:12" ht="14.4" x14ac:dyDescent="0.3">
      <c r="A149" s="23"/>
      <c r="B149" s="15"/>
      <c r="C149" s="11"/>
      <c r="D149" s="7" t="s">
        <v>27</v>
      </c>
      <c r="E149" s="42" t="s">
        <v>67</v>
      </c>
      <c r="F149" s="43">
        <v>200</v>
      </c>
      <c r="G149" s="43">
        <v>4.8</v>
      </c>
      <c r="H149" s="43">
        <v>4.8</v>
      </c>
      <c r="I149" s="43">
        <v>13.7</v>
      </c>
      <c r="J149" s="43">
        <v>117.2</v>
      </c>
      <c r="K149" s="44" t="s">
        <v>70</v>
      </c>
      <c r="L149" s="52" t="s">
        <v>156</v>
      </c>
    </row>
    <row r="150" spans="1:12" ht="14.4" x14ac:dyDescent="0.3">
      <c r="A150" s="23"/>
      <c r="B150" s="15"/>
      <c r="C150" s="11"/>
      <c r="D150" s="7" t="s">
        <v>28</v>
      </c>
      <c r="E150" s="42" t="s">
        <v>129</v>
      </c>
      <c r="F150" s="43">
        <v>90</v>
      </c>
      <c r="G150" s="43">
        <v>16.399999999999999</v>
      </c>
      <c r="H150" s="43">
        <v>15.7</v>
      </c>
      <c r="I150" s="43">
        <v>14.8</v>
      </c>
      <c r="J150" s="43">
        <v>265.7</v>
      </c>
      <c r="K150" s="44" t="s">
        <v>130</v>
      </c>
      <c r="L150" s="52" t="s">
        <v>174</v>
      </c>
    </row>
    <row r="151" spans="1:12" ht="14.4" x14ac:dyDescent="0.3">
      <c r="A151" s="23"/>
      <c r="B151" s="15"/>
      <c r="C151" s="11"/>
      <c r="D151" s="7" t="s">
        <v>29</v>
      </c>
      <c r="E151" s="42" t="s">
        <v>131</v>
      </c>
      <c r="F151" s="43">
        <v>150</v>
      </c>
      <c r="G151" s="43">
        <v>5.3</v>
      </c>
      <c r="H151" s="43">
        <v>4.9000000000000004</v>
      </c>
      <c r="I151" s="43">
        <v>32.799999999999997</v>
      </c>
      <c r="J151" s="43">
        <v>196.8</v>
      </c>
      <c r="K151" s="44" t="s">
        <v>132</v>
      </c>
      <c r="L151" s="52" t="s">
        <v>166</v>
      </c>
    </row>
    <row r="152" spans="1:12" ht="14.4" x14ac:dyDescent="0.3">
      <c r="A152" s="23"/>
      <c r="B152" s="15"/>
      <c r="C152" s="11"/>
      <c r="D152" s="7"/>
      <c r="E152" s="42" t="s">
        <v>73</v>
      </c>
      <c r="F152" s="43">
        <v>30</v>
      </c>
      <c r="G152" s="43">
        <v>1</v>
      </c>
      <c r="H152" s="43">
        <v>0.7</v>
      </c>
      <c r="I152" s="43">
        <v>2.7</v>
      </c>
      <c r="J152" s="43">
        <v>21.2</v>
      </c>
      <c r="K152" s="44" t="s">
        <v>74</v>
      </c>
      <c r="L152" s="52" t="s">
        <v>158</v>
      </c>
    </row>
    <row r="153" spans="1:12" ht="14.4" x14ac:dyDescent="0.3">
      <c r="A153" s="23"/>
      <c r="B153" s="15"/>
      <c r="C153" s="11"/>
      <c r="D153" s="7" t="s">
        <v>30</v>
      </c>
      <c r="E153" s="42" t="s">
        <v>56</v>
      </c>
      <c r="F153" s="43">
        <v>180</v>
      </c>
      <c r="G153" s="43">
        <v>0.3</v>
      </c>
      <c r="H153" s="43">
        <v>0.1</v>
      </c>
      <c r="I153" s="43">
        <v>7.5</v>
      </c>
      <c r="J153" s="43">
        <v>31.9</v>
      </c>
      <c r="K153" s="44" t="s">
        <v>57</v>
      </c>
      <c r="L153" s="52" t="s">
        <v>164</v>
      </c>
    </row>
    <row r="154" spans="1:12" ht="14.4" x14ac:dyDescent="0.3">
      <c r="A154" s="23"/>
      <c r="B154" s="15"/>
      <c r="C154" s="11"/>
      <c r="D154" s="7" t="s">
        <v>31</v>
      </c>
      <c r="E154" s="42" t="s">
        <v>50</v>
      </c>
      <c r="F154" s="43">
        <v>30</v>
      </c>
      <c r="G154" s="43">
        <v>2.2999999999999998</v>
      </c>
      <c r="H154" s="43">
        <v>0.2</v>
      </c>
      <c r="I154" s="43">
        <v>14.8</v>
      </c>
      <c r="J154" s="43">
        <v>70.3</v>
      </c>
      <c r="K154" s="44" t="s">
        <v>49</v>
      </c>
      <c r="L154" s="52" t="s">
        <v>153</v>
      </c>
    </row>
    <row r="155" spans="1:12" ht="14.4" x14ac:dyDescent="0.3">
      <c r="A155" s="23"/>
      <c r="B155" s="15"/>
      <c r="C155" s="11"/>
      <c r="D155" s="7" t="s">
        <v>32</v>
      </c>
      <c r="E155" s="42" t="s">
        <v>58</v>
      </c>
      <c r="F155" s="43">
        <v>30</v>
      </c>
      <c r="G155" s="43">
        <v>2</v>
      </c>
      <c r="H155" s="43">
        <v>0.4</v>
      </c>
      <c r="I155" s="43">
        <v>11.9</v>
      </c>
      <c r="J155" s="43">
        <v>58.7</v>
      </c>
      <c r="K155" s="44" t="s">
        <v>49</v>
      </c>
      <c r="L155" s="52" t="s">
        <v>153</v>
      </c>
    </row>
    <row r="156" spans="1:12" ht="14.4" x14ac:dyDescent="0.3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52"/>
    </row>
    <row r="157" spans="1:12" ht="14.4" x14ac:dyDescent="0.3">
      <c r="A157" s="23"/>
      <c r="B157" s="15"/>
      <c r="C157" s="11"/>
      <c r="D157" s="6"/>
      <c r="E157" s="42"/>
      <c r="F157" s="43"/>
      <c r="G157" s="43"/>
      <c r="H157" s="43"/>
      <c r="I157" s="43"/>
      <c r="J157" s="43"/>
      <c r="K157" s="44"/>
      <c r="L157" s="52"/>
    </row>
    <row r="158" spans="1:12" ht="14.4" x14ac:dyDescent="0.3">
      <c r="A158" s="24"/>
      <c r="B158" s="17"/>
      <c r="C158" s="8"/>
      <c r="D158" s="18" t="s">
        <v>33</v>
      </c>
      <c r="E158" s="9"/>
      <c r="F158" s="19">
        <f>SUM(F148:F157)</f>
        <v>770</v>
      </c>
      <c r="G158" s="19">
        <f t="shared" ref="G158:J158" si="57">SUM(G148:G157)</f>
        <v>33.700000000000003</v>
      </c>
      <c r="H158" s="19">
        <f t="shared" si="57"/>
        <v>27.4</v>
      </c>
      <c r="I158" s="19">
        <f t="shared" si="57"/>
        <v>103.8</v>
      </c>
      <c r="J158" s="19">
        <f t="shared" si="57"/>
        <v>795.9</v>
      </c>
      <c r="K158" s="25"/>
      <c r="L158" s="59">
        <f>L148+L149+L150+L151+L152+L153+L154+L155</f>
        <v>118.07</v>
      </c>
    </row>
    <row r="159" spans="1:12" ht="15" thickBot="1" x14ac:dyDescent="0.3">
      <c r="A159" s="29">
        <f>A140</f>
        <v>2</v>
      </c>
      <c r="B159" s="30">
        <f>B140</f>
        <v>3</v>
      </c>
      <c r="C159" s="64" t="s">
        <v>4</v>
      </c>
      <c r="D159" s="65"/>
      <c r="E159" s="31"/>
      <c r="F159" s="32">
        <f>F147+F158</f>
        <v>1300</v>
      </c>
      <c r="G159" s="32">
        <f t="shared" ref="G159" si="58">G147+G158</f>
        <v>56.3</v>
      </c>
      <c r="H159" s="32">
        <f t="shared" ref="H159" si="59">H147+H158</f>
        <v>51.199999999999996</v>
      </c>
      <c r="I159" s="32">
        <f t="shared" ref="I159" si="60">I147+I158</f>
        <v>208.10000000000002</v>
      </c>
      <c r="J159" s="32">
        <f t="shared" ref="J159:L159" si="61">J147+J158</f>
        <v>1516.6</v>
      </c>
      <c r="K159" s="32"/>
      <c r="L159" s="53">
        <f t="shared" si="61"/>
        <v>196.07</v>
      </c>
    </row>
    <row r="160" spans="1:12" ht="14.4" x14ac:dyDescent="0.3">
      <c r="A160" s="20">
        <v>2</v>
      </c>
      <c r="B160" s="21">
        <v>4</v>
      </c>
      <c r="C160" s="22" t="s">
        <v>20</v>
      </c>
      <c r="D160" s="5" t="s">
        <v>21</v>
      </c>
      <c r="E160" s="39" t="s">
        <v>105</v>
      </c>
      <c r="F160" s="40">
        <v>150</v>
      </c>
      <c r="G160" s="40">
        <v>6.1</v>
      </c>
      <c r="H160" s="40">
        <v>8.4</v>
      </c>
      <c r="I160" s="40">
        <v>24.3</v>
      </c>
      <c r="J160" s="40">
        <v>197.3</v>
      </c>
      <c r="K160" s="41" t="s">
        <v>106</v>
      </c>
      <c r="L160" s="51" t="s">
        <v>168</v>
      </c>
    </row>
    <row r="161" spans="1:12" ht="14.4" x14ac:dyDescent="0.3">
      <c r="A161" s="23"/>
      <c r="B161" s="15"/>
      <c r="C161" s="11"/>
      <c r="D161" s="6"/>
      <c r="E161" s="42" t="s">
        <v>148</v>
      </c>
      <c r="F161" s="43">
        <v>10</v>
      </c>
      <c r="G161" s="43">
        <v>0.1</v>
      </c>
      <c r="H161" s="43">
        <v>7.3</v>
      </c>
      <c r="I161" s="43">
        <v>0.1</v>
      </c>
      <c r="J161" s="43">
        <v>66.099999999999994</v>
      </c>
      <c r="K161" s="44" t="s">
        <v>45</v>
      </c>
      <c r="L161" s="52" t="s">
        <v>150</v>
      </c>
    </row>
    <row r="162" spans="1:12" ht="14.4" x14ac:dyDescent="0.3">
      <c r="A162" s="23"/>
      <c r="B162" s="15"/>
      <c r="C162" s="11"/>
      <c r="D162" s="6"/>
      <c r="E162" s="42" t="s">
        <v>133</v>
      </c>
      <c r="F162" s="43">
        <v>20</v>
      </c>
      <c r="G162" s="43">
        <v>4.5999999999999996</v>
      </c>
      <c r="H162" s="43">
        <v>5.9</v>
      </c>
      <c r="I162" s="43">
        <v>0</v>
      </c>
      <c r="J162" s="43">
        <v>71.7</v>
      </c>
      <c r="K162" s="44" t="s">
        <v>43</v>
      </c>
      <c r="L162" s="52" t="s">
        <v>159</v>
      </c>
    </row>
    <row r="163" spans="1:12" ht="14.4" x14ac:dyDescent="0.3">
      <c r="A163" s="23"/>
      <c r="B163" s="15"/>
      <c r="C163" s="11"/>
      <c r="D163" s="7" t="s">
        <v>22</v>
      </c>
      <c r="E163" s="42" t="s">
        <v>107</v>
      </c>
      <c r="F163" s="43">
        <v>180</v>
      </c>
      <c r="G163" s="43">
        <v>1.3</v>
      </c>
      <c r="H163" s="43">
        <v>1</v>
      </c>
      <c r="I163" s="43">
        <v>7.7</v>
      </c>
      <c r="J163" s="43">
        <v>45.2</v>
      </c>
      <c r="K163" s="44" t="s">
        <v>108</v>
      </c>
      <c r="L163" s="52" t="s">
        <v>169</v>
      </c>
    </row>
    <row r="164" spans="1:12" ht="14.4" x14ac:dyDescent="0.3">
      <c r="A164" s="23"/>
      <c r="B164" s="15"/>
      <c r="C164" s="11"/>
      <c r="D164" s="7" t="s">
        <v>23</v>
      </c>
      <c r="E164" s="42" t="s">
        <v>50</v>
      </c>
      <c r="F164" s="43">
        <v>30</v>
      </c>
      <c r="G164" s="43">
        <v>2.2999999999999998</v>
      </c>
      <c r="H164" s="43">
        <v>0.2</v>
      </c>
      <c r="I164" s="43">
        <v>14.8</v>
      </c>
      <c r="J164" s="43">
        <v>70.3</v>
      </c>
      <c r="K164" s="44" t="s">
        <v>49</v>
      </c>
      <c r="L164" s="52" t="s">
        <v>153</v>
      </c>
    </row>
    <row r="165" spans="1:12" ht="14.4" x14ac:dyDescent="0.3">
      <c r="A165" s="23"/>
      <c r="B165" s="15"/>
      <c r="C165" s="11"/>
      <c r="D165" s="7"/>
      <c r="E165" s="42" t="s">
        <v>165</v>
      </c>
      <c r="F165" s="43">
        <v>200</v>
      </c>
      <c r="G165" s="43">
        <v>1</v>
      </c>
      <c r="H165" s="43">
        <v>0</v>
      </c>
      <c r="I165" s="43">
        <v>25.4</v>
      </c>
      <c r="J165" s="43">
        <v>105.6</v>
      </c>
      <c r="K165" s="44" t="s">
        <v>49</v>
      </c>
      <c r="L165" s="52" t="s">
        <v>166</v>
      </c>
    </row>
    <row r="166" spans="1:12" ht="14.4" x14ac:dyDescent="0.3">
      <c r="A166" s="23"/>
      <c r="B166" s="15"/>
      <c r="C166" s="11"/>
      <c r="D166" s="6"/>
      <c r="E166" s="42"/>
      <c r="F166" s="43"/>
      <c r="G166" s="43"/>
      <c r="H166" s="43"/>
      <c r="I166" s="43"/>
      <c r="J166" s="43"/>
      <c r="K166" s="44"/>
      <c r="L166" s="52"/>
    </row>
    <row r="167" spans="1:12" ht="14.4" x14ac:dyDescent="0.3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52"/>
    </row>
    <row r="168" spans="1:12" ht="14.4" x14ac:dyDescent="0.3">
      <c r="A168" s="24"/>
      <c r="B168" s="17"/>
      <c r="C168" s="8"/>
      <c r="D168" s="18" t="s">
        <v>33</v>
      </c>
      <c r="E168" s="9"/>
      <c r="F168" s="19">
        <f>SUM(F160:F167)</f>
        <v>590</v>
      </c>
      <c r="G168" s="19">
        <f t="shared" ref="G168:J168" si="62">SUM(G160:G167)</f>
        <v>15.399999999999999</v>
      </c>
      <c r="H168" s="19">
        <f t="shared" si="62"/>
        <v>22.8</v>
      </c>
      <c r="I168" s="19">
        <f t="shared" si="62"/>
        <v>72.300000000000011</v>
      </c>
      <c r="J168" s="19">
        <f t="shared" si="62"/>
        <v>556.19999999999993</v>
      </c>
      <c r="K168" s="25"/>
      <c r="L168" s="59">
        <f>L160+L161+L162+L163+L164+L165</f>
        <v>82</v>
      </c>
    </row>
    <row r="169" spans="1:12" ht="14.4" x14ac:dyDescent="0.3">
      <c r="A169" s="26">
        <f>A160</f>
        <v>2</v>
      </c>
      <c r="B169" s="13">
        <f>B160</f>
        <v>4</v>
      </c>
      <c r="C169" s="10" t="s">
        <v>25</v>
      </c>
      <c r="D169" s="7" t="s">
        <v>26</v>
      </c>
      <c r="E169" s="42" t="s">
        <v>134</v>
      </c>
      <c r="F169" s="43">
        <v>60</v>
      </c>
      <c r="G169" s="43">
        <v>0.8</v>
      </c>
      <c r="H169" s="43">
        <v>3.2</v>
      </c>
      <c r="I169" s="43">
        <v>3.6</v>
      </c>
      <c r="J169" s="43">
        <v>46.8</v>
      </c>
      <c r="K169" s="44">
        <v>55</v>
      </c>
      <c r="L169" s="52" t="s">
        <v>152</v>
      </c>
    </row>
    <row r="170" spans="1:12" ht="14.4" x14ac:dyDescent="0.3">
      <c r="A170" s="23"/>
      <c r="B170" s="15"/>
      <c r="C170" s="11"/>
      <c r="D170" s="7" t="s">
        <v>27</v>
      </c>
      <c r="E170" s="42" t="s">
        <v>135</v>
      </c>
      <c r="F170" s="43">
        <v>200</v>
      </c>
      <c r="G170" s="43">
        <v>1.8</v>
      </c>
      <c r="H170" s="43">
        <v>0.4</v>
      </c>
      <c r="I170" s="43">
        <v>10.6</v>
      </c>
      <c r="J170" s="43">
        <v>53</v>
      </c>
      <c r="K170" s="44"/>
      <c r="L170" s="52" t="s">
        <v>168</v>
      </c>
    </row>
    <row r="171" spans="1:12" ht="14.4" x14ac:dyDescent="0.3">
      <c r="A171" s="23"/>
      <c r="B171" s="15"/>
      <c r="C171" s="11"/>
      <c r="D171" s="7" t="s">
        <v>28</v>
      </c>
      <c r="E171" s="42" t="s">
        <v>136</v>
      </c>
      <c r="F171" s="43">
        <v>90</v>
      </c>
      <c r="G171" s="43">
        <v>17.2</v>
      </c>
      <c r="H171" s="43">
        <v>3.3</v>
      </c>
      <c r="I171" s="43">
        <v>12.1</v>
      </c>
      <c r="J171" s="43">
        <v>146.5</v>
      </c>
      <c r="K171" s="44" t="s">
        <v>137</v>
      </c>
      <c r="L171" s="52" t="s">
        <v>176</v>
      </c>
    </row>
    <row r="172" spans="1:12" ht="14.4" x14ac:dyDescent="0.3">
      <c r="A172" s="23"/>
      <c r="B172" s="15"/>
      <c r="C172" s="11"/>
      <c r="D172" s="7" t="s">
        <v>29</v>
      </c>
      <c r="E172" s="42" t="s">
        <v>138</v>
      </c>
      <c r="F172" s="43">
        <v>150</v>
      </c>
      <c r="G172" s="43">
        <v>3.1</v>
      </c>
      <c r="H172" s="43">
        <v>5.3</v>
      </c>
      <c r="I172" s="43">
        <v>19.8</v>
      </c>
      <c r="J172" s="43">
        <v>139.4</v>
      </c>
      <c r="K172" s="44" t="s">
        <v>139</v>
      </c>
      <c r="L172" s="52" t="s">
        <v>168</v>
      </c>
    </row>
    <row r="173" spans="1:12" ht="14.4" x14ac:dyDescent="0.3">
      <c r="A173" s="23"/>
      <c r="B173" s="15"/>
      <c r="C173" s="11"/>
      <c r="D173" s="7"/>
      <c r="E173" s="42" t="s">
        <v>88</v>
      </c>
      <c r="F173" s="43">
        <v>20</v>
      </c>
      <c r="G173" s="43">
        <v>0.7</v>
      </c>
      <c r="H173" s="43">
        <v>1.5</v>
      </c>
      <c r="I173" s="43">
        <v>1.9</v>
      </c>
      <c r="J173" s="43">
        <v>23.8</v>
      </c>
      <c r="K173" s="44" t="s">
        <v>89</v>
      </c>
      <c r="L173" s="52" t="s">
        <v>158</v>
      </c>
    </row>
    <row r="174" spans="1:12" ht="14.4" x14ac:dyDescent="0.3">
      <c r="A174" s="23"/>
      <c r="B174" s="15"/>
      <c r="C174" s="11"/>
      <c r="D174" s="7" t="s">
        <v>30</v>
      </c>
      <c r="E174" s="42" t="s">
        <v>75</v>
      </c>
      <c r="F174" s="43">
        <v>180</v>
      </c>
      <c r="G174" s="43">
        <v>2.7</v>
      </c>
      <c r="H174" s="43">
        <v>0.1</v>
      </c>
      <c r="I174" s="43">
        <v>30.8</v>
      </c>
      <c r="J174" s="43">
        <v>135.19999999999999</v>
      </c>
      <c r="K174" s="44" t="s">
        <v>140</v>
      </c>
      <c r="L174" s="52" t="s">
        <v>149</v>
      </c>
    </row>
    <row r="175" spans="1:12" ht="14.4" x14ac:dyDescent="0.3">
      <c r="A175" s="23"/>
      <c r="B175" s="15"/>
      <c r="C175" s="11"/>
      <c r="D175" s="7" t="s">
        <v>31</v>
      </c>
      <c r="E175" s="42" t="s">
        <v>50</v>
      </c>
      <c r="F175" s="43">
        <v>30</v>
      </c>
      <c r="G175" s="43">
        <v>2.2999999999999998</v>
      </c>
      <c r="H175" s="43">
        <v>0.2</v>
      </c>
      <c r="I175" s="43">
        <v>14.8</v>
      </c>
      <c r="J175" s="43">
        <v>70.3</v>
      </c>
      <c r="K175" s="44" t="s">
        <v>49</v>
      </c>
      <c r="L175" s="52" t="s">
        <v>153</v>
      </c>
    </row>
    <row r="176" spans="1:12" ht="14.4" x14ac:dyDescent="0.3">
      <c r="A176" s="23"/>
      <c r="B176" s="15"/>
      <c r="C176" s="11"/>
      <c r="D176" s="7" t="s">
        <v>32</v>
      </c>
      <c r="E176" s="42" t="s">
        <v>58</v>
      </c>
      <c r="F176" s="43">
        <v>30</v>
      </c>
      <c r="G176" s="43">
        <v>2</v>
      </c>
      <c r="H176" s="43">
        <v>0.4</v>
      </c>
      <c r="I176" s="43">
        <v>11.9</v>
      </c>
      <c r="J176" s="43">
        <v>58.7</v>
      </c>
      <c r="K176" s="44" t="s">
        <v>49</v>
      </c>
      <c r="L176" s="52" t="s">
        <v>153</v>
      </c>
    </row>
    <row r="177" spans="1:12" ht="14.4" x14ac:dyDescent="0.3">
      <c r="A177" s="23"/>
      <c r="B177" s="15"/>
      <c r="C177" s="11"/>
      <c r="D177" s="6"/>
      <c r="E177" s="42"/>
      <c r="F177" s="43"/>
      <c r="G177" s="43"/>
      <c r="H177" s="43"/>
      <c r="I177" s="43"/>
      <c r="J177" s="43"/>
      <c r="K177" s="44"/>
      <c r="L177" s="52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52"/>
    </row>
    <row r="179" spans="1:12" ht="14.4" x14ac:dyDescent="0.3">
      <c r="A179" s="24"/>
      <c r="B179" s="17"/>
      <c r="C179" s="8"/>
      <c r="D179" s="18" t="s">
        <v>33</v>
      </c>
      <c r="E179" s="9"/>
      <c r="F179" s="19">
        <f>SUM(F169:F178)</f>
        <v>760</v>
      </c>
      <c r="G179" s="19">
        <f>SUM(G169:G178)</f>
        <v>30.6</v>
      </c>
      <c r="H179" s="19">
        <f>SUM(H169:H178)</f>
        <v>14.399999999999999</v>
      </c>
      <c r="I179" s="19">
        <f>SUM(I169:I178)</f>
        <v>105.5</v>
      </c>
      <c r="J179" s="19">
        <f>SUM(J169:J178)</f>
        <v>673.7</v>
      </c>
      <c r="K179" s="25"/>
      <c r="L179" s="59">
        <f>L169+L170+L171+L172+L173+L174+L175+L176</f>
        <v>114.07</v>
      </c>
    </row>
    <row r="180" spans="1:12" ht="15" thickBot="1" x14ac:dyDescent="0.3">
      <c r="A180" s="29">
        <f>A160</f>
        <v>2</v>
      </c>
      <c r="B180" s="30">
        <f>B160</f>
        <v>4</v>
      </c>
      <c r="C180" s="64" t="s">
        <v>4</v>
      </c>
      <c r="D180" s="65"/>
      <c r="E180" s="31"/>
      <c r="F180" s="32">
        <f>F168+F179</f>
        <v>1350</v>
      </c>
      <c r="G180" s="32">
        <f>G168+G179</f>
        <v>46</v>
      </c>
      <c r="H180" s="32">
        <f>H168+H179</f>
        <v>37.200000000000003</v>
      </c>
      <c r="I180" s="32">
        <f>I168+I179</f>
        <v>177.8</v>
      </c>
      <c r="J180" s="32">
        <f>J168+J179</f>
        <v>1229.9000000000001</v>
      </c>
      <c r="K180" s="32"/>
      <c r="L180" s="53">
        <f>L168+L179</f>
        <v>196.07</v>
      </c>
    </row>
    <row r="181" spans="1:12" ht="14.4" x14ac:dyDescent="0.3">
      <c r="A181" s="20">
        <v>2</v>
      </c>
      <c r="B181" s="21">
        <v>5</v>
      </c>
      <c r="C181" s="22" t="s">
        <v>20</v>
      </c>
      <c r="D181" s="5" t="s">
        <v>21</v>
      </c>
      <c r="E181" s="39" t="s">
        <v>141</v>
      </c>
      <c r="F181" s="40">
        <v>120</v>
      </c>
      <c r="G181" s="40">
        <v>12.5</v>
      </c>
      <c r="H181" s="40">
        <v>7.3</v>
      </c>
      <c r="I181" s="40">
        <v>21</v>
      </c>
      <c r="J181" s="40">
        <v>199.6</v>
      </c>
      <c r="K181" s="41" t="s">
        <v>142</v>
      </c>
      <c r="L181" s="51" t="s">
        <v>172</v>
      </c>
    </row>
    <row r="182" spans="1:12" ht="14.4" x14ac:dyDescent="0.3">
      <c r="A182" s="23"/>
      <c r="B182" s="15"/>
      <c r="C182" s="11"/>
      <c r="D182" s="6"/>
      <c r="E182" s="42" t="s">
        <v>148</v>
      </c>
      <c r="F182" s="43">
        <v>10</v>
      </c>
      <c r="G182" s="43">
        <v>0.1</v>
      </c>
      <c r="H182" s="43">
        <v>7.3</v>
      </c>
      <c r="I182" s="43">
        <v>0.1</v>
      </c>
      <c r="J182" s="43">
        <v>66.099999999999994</v>
      </c>
      <c r="K182" s="44" t="s">
        <v>45</v>
      </c>
      <c r="L182" s="52" t="s">
        <v>150</v>
      </c>
    </row>
    <row r="183" spans="1:12" ht="14.4" x14ac:dyDescent="0.3">
      <c r="A183" s="23"/>
      <c r="B183" s="15"/>
      <c r="C183" s="11"/>
      <c r="D183" s="7" t="s">
        <v>22</v>
      </c>
      <c r="E183" s="42" t="s">
        <v>61</v>
      </c>
      <c r="F183" s="43">
        <v>180</v>
      </c>
      <c r="G183" s="43">
        <v>4.2</v>
      </c>
      <c r="H183" s="43">
        <v>3.2</v>
      </c>
      <c r="I183" s="43">
        <v>11.2</v>
      </c>
      <c r="J183" s="43">
        <v>90.4</v>
      </c>
      <c r="K183" s="44" t="s">
        <v>62</v>
      </c>
      <c r="L183" s="52" t="s">
        <v>150</v>
      </c>
    </row>
    <row r="184" spans="1:12" ht="14.4" x14ac:dyDescent="0.3">
      <c r="A184" s="23"/>
      <c r="B184" s="15"/>
      <c r="C184" s="11"/>
      <c r="D184" s="7"/>
      <c r="E184" s="42" t="s">
        <v>167</v>
      </c>
      <c r="F184" s="43">
        <v>20</v>
      </c>
      <c r="G184" s="43">
        <v>1.4</v>
      </c>
      <c r="H184" s="43">
        <v>1.7</v>
      </c>
      <c r="I184" s="43">
        <v>11.1</v>
      </c>
      <c r="J184" s="43">
        <v>65.5</v>
      </c>
      <c r="K184" s="44" t="s">
        <v>49</v>
      </c>
      <c r="L184" s="52" t="s">
        <v>158</v>
      </c>
    </row>
    <row r="185" spans="1:12" ht="14.4" x14ac:dyDescent="0.3">
      <c r="A185" s="23"/>
      <c r="B185" s="15"/>
      <c r="C185" s="11"/>
      <c r="D185" s="7" t="s">
        <v>23</v>
      </c>
      <c r="E185" s="42" t="s">
        <v>50</v>
      </c>
      <c r="F185" s="43">
        <v>30</v>
      </c>
      <c r="G185" s="43">
        <v>2.2999999999999998</v>
      </c>
      <c r="H185" s="43">
        <v>0.2</v>
      </c>
      <c r="I185" s="43">
        <v>14.8</v>
      </c>
      <c r="J185" s="43">
        <v>70.3</v>
      </c>
      <c r="K185" s="44" t="s">
        <v>49</v>
      </c>
      <c r="L185" s="52" t="s">
        <v>153</v>
      </c>
    </row>
    <row r="186" spans="1:12" ht="14.4" x14ac:dyDescent="0.3">
      <c r="A186" s="23"/>
      <c r="B186" s="15"/>
      <c r="C186" s="11"/>
      <c r="D186" s="7"/>
      <c r="E186" s="42" t="s">
        <v>48</v>
      </c>
      <c r="F186" s="43">
        <v>200</v>
      </c>
      <c r="G186" s="43">
        <v>1</v>
      </c>
      <c r="H186" s="43">
        <v>0.2</v>
      </c>
      <c r="I186" s="43">
        <v>20.2</v>
      </c>
      <c r="J186" s="43">
        <v>86.6</v>
      </c>
      <c r="K186" s="44" t="s">
        <v>49</v>
      </c>
      <c r="L186" s="52" t="s">
        <v>166</v>
      </c>
    </row>
    <row r="187" spans="1:12" ht="14.4" x14ac:dyDescent="0.3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52"/>
    </row>
    <row r="188" spans="1:12" ht="14.4" x14ac:dyDescent="0.3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52"/>
    </row>
    <row r="189" spans="1:12" ht="15.75" customHeight="1" x14ac:dyDescent="0.3">
      <c r="A189" s="24"/>
      <c r="B189" s="17"/>
      <c r="C189" s="8"/>
      <c r="D189" s="18" t="s">
        <v>33</v>
      </c>
      <c r="E189" s="9"/>
      <c r="F189" s="19">
        <f>SUM(F181:F188)</f>
        <v>560</v>
      </c>
      <c r="G189" s="19">
        <f t="shared" ref="G189:J189" si="63">SUM(G181:G188)</f>
        <v>21.5</v>
      </c>
      <c r="H189" s="19">
        <f t="shared" si="63"/>
        <v>19.899999999999999</v>
      </c>
      <c r="I189" s="19">
        <f t="shared" si="63"/>
        <v>78.400000000000006</v>
      </c>
      <c r="J189" s="19">
        <f t="shared" si="63"/>
        <v>578.5</v>
      </c>
      <c r="K189" s="25"/>
      <c r="L189" s="59">
        <f>L181+L182+L183+L184+L185+L186</f>
        <v>76</v>
      </c>
    </row>
    <row r="190" spans="1:12" ht="14.4" x14ac:dyDescent="0.3">
      <c r="A190" s="26">
        <f>A181</f>
        <v>2</v>
      </c>
      <c r="B190" s="13">
        <f>B181</f>
        <v>5</v>
      </c>
      <c r="C190" s="10" t="s">
        <v>25</v>
      </c>
      <c r="D190" s="7" t="s">
        <v>26</v>
      </c>
      <c r="E190" s="42" t="s">
        <v>95</v>
      </c>
      <c r="F190" s="43">
        <v>60</v>
      </c>
      <c r="G190" s="43">
        <v>0.6</v>
      </c>
      <c r="H190" s="43">
        <v>4.5</v>
      </c>
      <c r="I190" s="43">
        <v>4.4000000000000004</v>
      </c>
      <c r="J190" s="43">
        <v>60</v>
      </c>
      <c r="K190" s="44" t="s">
        <v>96</v>
      </c>
      <c r="L190" s="52" t="s">
        <v>150</v>
      </c>
    </row>
    <row r="191" spans="1:12" ht="14.4" x14ac:dyDescent="0.3">
      <c r="A191" s="23"/>
      <c r="B191" s="15"/>
      <c r="C191" s="11"/>
      <c r="D191" s="7" t="s">
        <v>27</v>
      </c>
      <c r="E191" s="42" t="s">
        <v>143</v>
      </c>
      <c r="F191" s="43">
        <v>200</v>
      </c>
      <c r="G191" s="43">
        <v>3.1</v>
      </c>
      <c r="H191" s="43">
        <v>5.0999999999999996</v>
      </c>
      <c r="I191" s="43">
        <v>12.1</v>
      </c>
      <c r="J191" s="43">
        <v>106.5</v>
      </c>
      <c r="K191" s="44">
        <v>84</v>
      </c>
      <c r="L191" s="52" t="s">
        <v>156</v>
      </c>
    </row>
    <row r="192" spans="1:12" ht="14.4" x14ac:dyDescent="0.3">
      <c r="A192" s="23"/>
      <c r="B192" s="15"/>
      <c r="C192" s="11"/>
      <c r="D192" s="7" t="s">
        <v>28</v>
      </c>
      <c r="E192" s="42" t="s">
        <v>144</v>
      </c>
      <c r="F192" s="43">
        <v>90</v>
      </c>
      <c r="G192" s="43">
        <v>13</v>
      </c>
      <c r="H192" s="43">
        <v>13.2</v>
      </c>
      <c r="I192" s="43">
        <v>7.3</v>
      </c>
      <c r="J192" s="43">
        <v>199.7</v>
      </c>
      <c r="K192" s="44" t="s">
        <v>145</v>
      </c>
      <c r="L192" s="52" t="s">
        <v>177</v>
      </c>
    </row>
    <row r="193" spans="1:12" ht="14.4" x14ac:dyDescent="0.3">
      <c r="A193" s="23"/>
      <c r="B193" s="15"/>
      <c r="C193" s="11"/>
      <c r="D193" s="7" t="s">
        <v>29</v>
      </c>
      <c r="E193" s="42" t="s">
        <v>68</v>
      </c>
      <c r="F193" s="43">
        <v>150</v>
      </c>
      <c r="G193" s="43">
        <v>8.1999999999999993</v>
      </c>
      <c r="H193" s="43">
        <v>6.3</v>
      </c>
      <c r="I193" s="43">
        <v>35.9</v>
      </c>
      <c r="J193" s="43">
        <v>233.7</v>
      </c>
      <c r="K193" s="44" t="s">
        <v>69</v>
      </c>
      <c r="L193" s="52" t="s">
        <v>162</v>
      </c>
    </row>
    <row r="194" spans="1:12" ht="14.4" x14ac:dyDescent="0.3">
      <c r="A194" s="23"/>
      <c r="B194" s="15"/>
      <c r="C194" s="11"/>
      <c r="D194" s="7"/>
      <c r="E194" s="42" t="s">
        <v>113</v>
      </c>
      <c r="F194" s="43">
        <v>20</v>
      </c>
      <c r="G194" s="43">
        <v>0.3</v>
      </c>
      <c r="H194" s="43">
        <v>1.6</v>
      </c>
      <c r="I194" s="43">
        <v>0.7</v>
      </c>
      <c r="J194" s="43">
        <v>18.600000000000001</v>
      </c>
      <c r="K194" s="44" t="s">
        <v>114</v>
      </c>
      <c r="L194" s="52" t="s">
        <v>158</v>
      </c>
    </row>
    <row r="195" spans="1:12" ht="14.4" x14ac:dyDescent="0.3">
      <c r="A195" s="23"/>
      <c r="B195" s="15"/>
      <c r="C195" s="11"/>
      <c r="D195" s="7" t="s">
        <v>30</v>
      </c>
      <c r="E195" s="42" t="s">
        <v>146</v>
      </c>
      <c r="F195" s="43">
        <v>180</v>
      </c>
      <c r="G195" s="43">
        <v>0.6</v>
      </c>
      <c r="H195" s="43">
        <v>0.2</v>
      </c>
      <c r="I195" s="43">
        <v>13.6</v>
      </c>
      <c r="J195" s="43">
        <v>58.8</v>
      </c>
      <c r="K195" s="44" t="s">
        <v>147</v>
      </c>
      <c r="L195" s="52" t="s">
        <v>161</v>
      </c>
    </row>
    <row r="196" spans="1:12" ht="14.4" x14ac:dyDescent="0.3">
      <c r="A196" s="23"/>
      <c r="B196" s="15"/>
      <c r="C196" s="11"/>
      <c r="D196" s="7" t="s">
        <v>31</v>
      </c>
      <c r="E196" s="42" t="s">
        <v>50</v>
      </c>
      <c r="F196" s="43">
        <v>30</v>
      </c>
      <c r="G196" s="43">
        <v>2.2999999999999998</v>
      </c>
      <c r="H196" s="43">
        <v>0.2</v>
      </c>
      <c r="I196" s="43">
        <v>14.8</v>
      </c>
      <c r="J196" s="43">
        <v>70.3</v>
      </c>
      <c r="K196" s="44" t="s">
        <v>49</v>
      </c>
      <c r="L196" s="52" t="s">
        <v>153</v>
      </c>
    </row>
    <row r="197" spans="1:12" ht="14.4" x14ac:dyDescent="0.3">
      <c r="A197" s="23"/>
      <c r="B197" s="15"/>
      <c r="C197" s="11"/>
      <c r="D197" s="7" t="s">
        <v>32</v>
      </c>
      <c r="E197" s="42" t="s">
        <v>58</v>
      </c>
      <c r="F197" s="43">
        <v>30</v>
      </c>
      <c r="G197" s="43">
        <v>2</v>
      </c>
      <c r="H197" s="43">
        <v>0.4</v>
      </c>
      <c r="I197" s="43">
        <v>11.9</v>
      </c>
      <c r="J197" s="43">
        <v>58.7</v>
      </c>
      <c r="K197" s="44" t="s">
        <v>49</v>
      </c>
      <c r="L197" s="52" t="s">
        <v>153</v>
      </c>
    </row>
    <row r="198" spans="1:12" ht="14.4" x14ac:dyDescent="0.3">
      <c r="A198" s="23"/>
      <c r="B198" s="15"/>
      <c r="C198" s="11"/>
      <c r="D198" s="6"/>
      <c r="E198" s="42"/>
      <c r="F198" s="43"/>
      <c r="G198" s="43"/>
      <c r="H198" s="43"/>
      <c r="I198" s="43"/>
      <c r="J198" s="43"/>
      <c r="K198" s="44"/>
      <c r="L198" s="52"/>
    </row>
    <row r="199" spans="1:12" ht="14.4" x14ac:dyDescent="0.3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52"/>
    </row>
    <row r="200" spans="1:12" ht="14.4" x14ac:dyDescent="0.3">
      <c r="A200" s="24"/>
      <c r="B200" s="17"/>
      <c r="C200" s="8"/>
      <c r="D200" s="18" t="s">
        <v>33</v>
      </c>
      <c r="E200" s="9"/>
      <c r="F200" s="19">
        <f>SUM(F190:F199)</f>
        <v>760</v>
      </c>
      <c r="G200" s="19">
        <f t="shared" ref="G200:J200" si="64">SUM(G190:G199)</f>
        <v>30.1</v>
      </c>
      <c r="H200" s="19">
        <f t="shared" si="64"/>
        <v>31.499999999999996</v>
      </c>
      <c r="I200" s="19">
        <f t="shared" si="64"/>
        <v>100.7</v>
      </c>
      <c r="J200" s="19">
        <f t="shared" si="64"/>
        <v>806.3</v>
      </c>
      <c r="K200" s="25"/>
      <c r="L200" s="59">
        <f>L190+L191+L192+L193+L194+L195+L196+L197</f>
        <v>120.07</v>
      </c>
    </row>
    <row r="201" spans="1:12" ht="15" thickBot="1" x14ac:dyDescent="0.3">
      <c r="A201" s="29">
        <f>A181</f>
        <v>2</v>
      </c>
      <c r="B201" s="30">
        <f>B181</f>
        <v>5</v>
      </c>
      <c r="C201" s="64" t="s">
        <v>4</v>
      </c>
      <c r="D201" s="65"/>
      <c r="E201" s="31"/>
      <c r="F201" s="32">
        <f>F189+F200</f>
        <v>1320</v>
      </c>
      <c r="G201" s="32">
        <f t="shared" ref="G201" si="65">G189+G200</f>
        <v>51.6</v>
      </c>
      <c r="H201" s="32">
        <f t="shared" ref="H201" si="66">H189+H200</f>
        <v>51.399999999999991</v>
      </c>
      <c r="I201" s="32">
        <f t="shared" ref="I201" si="67">I189+I200</f>
        <v>179.10000000000002</v>
      </c>
      <c r="J201" s="32">
        <f t="shared" ref="J201:L201" si="68">J189+J200</f>
        <v>1384.8</v>
      </c>
      <c r="K201" s="32"/>
      <c r="L201" s="53">
        <f t="shared" si="68"/>
        <v>196.07</v>
      </c>
    </row>
    <row r="202" spans="1:12" ht="13.8" thickBot="1" x14ac:dyDescent="0.3">
      <c r="A202" s="27"/>
      <c r="B202" s="28"/>
      <c r="C202" s="66" t="s">
        <v>5</v>
      </c>
      <c r="D202" s="66"/>
      <c r="E202" s="66"/>
      <c r="F202" s="34">
        <f>(F23+F42+F61+F80+F99+F119+F139+F159+F180+F201)/(IF(F23=0,0,1)+IF(F42=0,0,1)+IF(F61=0,0,1)+IF(F80=0,0,1)+IF(F99=0,0,1)+IF(F119=0,0,1)+IF(F139=0,0,1)+IF(F159=0,0,1)+IF(F180=0,0,1)+IF(F201=0,0,1))</f>
        <v>1316</v>
      </c>
      <c r="G202" s="34">
        <f>(G23+G42+G61+G80+G99+G119+G139+G159+G180+G201)/(IF(G23=0,0,1)+IF(G42=0,0,1)+IF(G61=0,0,1)+IF(G80=0,0,1)+IF(G99=0,0,1)+IF(G119=0,0,1)+IF(G139=0,0,1)+IF(G159=0,0,1)+IF(G180=0,0,1)+IF(G201=0,0,1))</f>
        <v>51.29</v>
      </c>
      <c r="H202" s="34">
        <f>(H23+H42+H61+H80+H99+H119+H139+H159+H180+H201)/(IF(H23=0,0,1)+IF(H42=0,0,1)+IF(H61=0,0,1)+IF(H80=0,0,1)+IF(H99=0,0,1)+IF(H119=0,0,1)+IF(H139=0,0,1)+IF(H159=0,0,1)+IF(H180=0,0,1)+IF(H201=0,0,1))</f>
        <v>47.929999999999993</v>
      </c>
      <c r="I202" s="34">
        <f>(I23+I42+I61+I80+I99+I119+I139+I159+I180+I201)/(IF(I23=0,0,1)+IF(I42=0,0,1)+IF(I61=0,0,1)+IF(I80=0,0,1)+IF(I99=0,0,1)+IF(I119=0,0,1)+IF(I139=0,0,1)+IF(I159=0,0,1)+IF(I180=0,0,1)+IF(I201=0,0,1))</f>
        <v>175.42000000000002</v>
      </c>
      <c r="J202" s="34">
        <f>(J23+J42+J61+J80+J99+J119+J139+J159+J180+J201)/(IF(J23=0,0,1)+IF(J42=0,0,1)+IF(J61=0,0,1)+IF(J80=0,0,1)+IF(J99=0,0,1)+IF(J119=0,0,1)+IF(J139=0,0,1)+IF(J159=0,0,1)+IF(J180=0,0,1)+IF(J201=0,0,1))</f>
        <v>1337.6999999999998</v>
      </c>
      <c r="K202" s="34"/>
      <c r="L202" s="54"/>
    </row>
  </sheetData>
  <mergeCells count="14">
    <mergeCell ref="C80:D80"/>
    <mergeCell ref="C99:D99"/>
    <mergeCell ref="C23:D23"/>
    <mergeCell ref="C202:E202"/>
    <mergeCell ref="C201:D201"/>
    <mergeCell ref="C119:D119"/>
    <mergeCell ref="C139:D139"/>
    <mergeCell ref="C159:D159"/>
    <mergeCell ref="C180:D180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2026-01-28T02:12:06Z</dcterms:modified>
</cp:coreProperties>
</file>